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4.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SINUDET01\Documents\SOYFS\INAI 2023\4TO. TRIMESTRE 2023\"/>
    </mc:Choice>
  </mc:AlternateContent>
  <bookViews>
    <workbookView xWindow="0" yWindow="0" windowWidth="28800" windowHeight="11700" activeTab="2"/>
  </bookViews>
  <sheets>
    <sheet name="FRACC IV" sheetId="1" r:id="rId1"/>
    <sheet name="FRACC X" sheetId="2" r:id="rId2"/>
    <sheet name="FRACC XII" sheetId="3" r:id="rId3"/>
    <sheet name="FRACC XIV" sheetId="4" r:id="rId4"/>
    <sheet name="FRACC XV" sheetId="5" r:id="rId5"/>
    <sheet name="FRACC XVI" sheetId="6" r:id="rId6"/>
  </sheets>
  <externalReferences>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 l="1"/>
  <c r="C16" i="6"/>
  <c r="C15" i="6"/>
  <c r="C14" i="6"/>
  <c r="C13" i="6"/>
  <c r="C12" i="6"/>
  <c r="C11" i="6"/>
  <c r="C10" i="6"/>
  <c r="C9" i="6"/>
  <c r="C8" i="6"/>
  <c r="C3" i="6"/>
  <c r="B30" i="5" l="1"/>
  <c r="B22" i="5"/>
  <c r="B15" i="5"/>
  <c r="B3" i="5"/>
  <c r="B19" i="4" l="1"/>
  <c r="B3" i="4"/>
  <c r="H109" i="3" l="1"/>
  <c r="G109" i="3"/>
  <c r="F109" i="3"/>
  <c r="E109" i="3"/>
  <c r="D109" i="3"/>
  <c r="C109" i="3"/>
  <c r="A109" i="3"/>
  <c r="H4" i="3"/>
  <c r="G30" i="2" l="1"/>
  <c r="F30" i="2"/>
  <c r="E30" i="2"/>
  <c r="D30" i="2"/>
  <c r="C30" i="2"/>
  <c r="B30" i="2"/>
  <c r="G4" i="2"/>
  <c r="D108" i="1" l="1"/>
  <c r="D107" i="1"/>
  <c r="D106" i="1"/>
  <c r="D105" i="1"/>
  <c r="D104" i="1"/>
  <c r="D103" i="1"/>
  <c r="D102" i="1"/>
  <c r="D100" i="1"/>
  <c r="D99" i="1"/>
  <c r="D98" i="1"/>
  <c r="D97" i="1"/>
  <c r="D96" i="1"/>
  <c r="D95" i="1"/>
  <c r="D94" i="1"/>
  <c r="D93" i="1"/>
  <c r="C92" i="1"/>
  <c r="D92" i="1" s="1"/>
  <c r="D91" i="1"/>
  <c r="D90" i="1"/>
  <c r="C89" i="1"/>
  <c r="D89" i="1" s="1"/>
  <c r="D88" i="1"/>
  <c r="D87" i="1"/>
  <c r="D86" i="1"/>
  <c r="D85" i="1"/>
  <c r="C85" i="1"/>
  <c r="D84" i="1"/>
  <c r="D83" i="1"/>
  <c r="D82" i="1"/>
  <c r="D81" i="1"/>
  <c r="D80" i="1"/>
  <c r="D79" i="1"/>
  <c r="D78" i="1"/>
  <c r="C78" i="1"/>
  <c r="D77" i="1"/>
  <c r="D76" i="1"/>
  <c r="D75" i="1"/>
  <c r="D74" i="1"/>
  <c r="D73" i="1"/>
  <c r="D72" i="1"/>
  <c r="D71" i="1"/>
  <c r="C71" i="1"/>
  <c r="D70" i="1"/>
  <c r="D69" i="1"/>
  <c r="D68" i="1"/>
  <c r="D67" i="1"/>
  <c r="D66" i="1"/>
  <c r="D65" i="1"/>
  <c r="D64" i="1"/>
  <c r="C64" i="1"/>
  <c r="D63" i="1"/>
  <c r="D62" i="1"/>
  <c r="D61" i="1"/>
  <c r="D60" i="1"/>
  <c r="D59" i="1"/>
  <c r="D58" i="1"/>
  <c r="D57" i="1"/>
  <c r="C56" i="1"/>
  <c r="D56" i="1" s="1"/>
  <c r="D55" i="1"/>
  <c r="D54" i="1"/>
  <c r="D53" i="1"/>
  <c r="D52" i="1"/>
  <c r="D51" i="1"/>
  <c r="D50" i="1"/>
  <c r="C49" i="1"/>
  <c r="D49" i="1" s="1"/>
  <c r="D48" i="1"/>
  <c r="D47" i="1"/>
  <c r="D46" i="1"/>
  <c r="D45" i="1"/>
  <c r="C44" i="1"/>
  <c r="D44" i="1" s="1"/>
  <c r="D43" i="1"/>
  <c r="D42" i="1"/>
  <c r="D41" i="1"/>
  <c r="D40" i="1"/>
  <c r="C39" i="1"/>
  <c r="D39" i="1" s="1"/>
  <c r="D38" i="1"/>
  <c r="D37" i="1"/>
  <c r="D36" i="1"/>
  <c r="D35" i="1"/>
  <c r="D34" i="1"/>
  <c r="D33" i="1"/>
  <c r="D32" i="1"/>
  <c r="C31" i="1"/>
  <c r="D31" i="1" s="1"/>
  <c r="D30" i="1"/>
  <c r="D29" i="1"/>
  <c r="D28" i="1"/>
  <c r="D27" i="1"/>
  <c r="D26" i="1"/>
  <c r="D25" i="1"/>
  <c r="D24" i="1"/>
  <c r="D23" i="1"/>
  <c r="D22" i="1"/>
  <c r="D21" i="1"/>
  <c r="D20" i="1"/>
  <c r="C19" i="1"/>
  <c r="D19" i="1" s="1"/>
  <c r="D18" i="1"/>
  <c r="D17" i="1"/>
  <c r="D16" i="1"/>
  <c r="D15" i="1"/>
  <c r="C14" i="1"/>
  <c r="D14" i="1" s="1"/>
  <c r="D13" i="1"/>
  <c r="D12" i="1"/>
  <c r="D11" i="1"/>
  <c r="D10" i="1"/>
  <c r="D9" i="1"/>
  <c r="C8" i="1"/>
  <c r="C115" i="1" s="1"/>
  <c r="D115" i="1" s="1"/>
  <c r="D4" i="1"/>
  <c r="D101" i="1" l="1"/>
  <c r="D8" i="1"/>
</calcChain>
</file>

<file path=xl/sharedStrings.xml><?xml version="1.0" encoding="utf-8"?>
<sst xmlns="http://schemas.openxmlformats.org/spreadsheetml/2006/main" count="244" uniqueCount="182">
  <si>
    <t>Lineamiento tercero, fracción IV. Reporte de las temáticas desglosadas por subtema</t>
  </si>
  <si>
    <t>Normatividad aplicable a:</t>
  </si>
  <si>
    <t>Sindicato Nacional Único y Democrático de los Trabajadores del Banco Nacional de Comercio Exterior</t>
  </si>
  <si>
    <t>Trimestre que informa</t>
  </si>
  <si>
    <t>1.- Durante el periodo que reporta se recibieron Solicitudes de Información?</t>
  </si>
  <si>
    <t>No</t>
  </si>
  <si>
    <t>Temáticas de las solicitudes  de información pública</t>
  </si>
  <si>
    <t>Número de solicitudes información del periodo informado</t>
  </si>
  <si>
    <t>% del total ingresado</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</si>
  <si>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</si>
  <si>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</si>
  <si>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</si>
  <si>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</si>
  <si>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</si>
  <si>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</si>
  <si>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</si>
  <si>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</si>
  <si>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</si>
  <si>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</si>
  <si>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</si>
  <si>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</si>
  <si>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</si>
  <si>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</si>
  <si>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</si>
  <si>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</si>
  <si>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</si>
  <si>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</si>
  <si>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</si>
  <si>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</si>
  <si>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</si>
  <si>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</si>
  <si>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</si>
  <si>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</si>
  <si>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</si>
  <si>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</si>
  <si>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</si>
  <si>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</si>
  <si>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</si>
  <si>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</si>
  <si>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</si>
  <si>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</si>
  <si>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</si>
  <si>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</si>
  <si>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</si>
  <si>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</si>
  <si>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</si>
  <si>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</si>
  <si>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</si>
  <si>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</si>
  <si>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</si>
  <si>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</si>
  <si>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</si>
  <si>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</si>
  <si>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</si>
  <si>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</si>
  <si>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</si>
  <si>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</si>
  <si>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</si>
  <si>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</si>
  <si>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</si>
  <si>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</si>
  <si>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</si>
  <si>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</si>
  <si>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</si>
  <si>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</si>
  <si>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</si>
  <si>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</si>
  <si>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</si>
  <si>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</si>
  <si>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</si>
  <si>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</si>
  <si>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</si>
  <si>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</si>
  <si>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</si>
  <si>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</si>
  <si>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</si>
  <si>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</si>
  <si>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</si>
  <si>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</si>
  <si>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</si>
  <si>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</si>
  <si>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</si>
  <si>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</si>
  <si>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</si>
  <si>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</si>
  <si>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</si>
  <si>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</si>
  <si>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</si>
  <si>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</si>
  <si>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</si>
  <si>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</si>
  <si>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</si>
  <si>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</si>
  <si>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</si>
  <si>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</si>
  <si>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</si>
  <si>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</si>
  <si>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</si>
  <si>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</si>
  <si>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</si>
  <si>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r>
      <t xml:space="preserve">Temática de preguntas frecuentes </t>
    </r>
    <r>
      <rPr>
        <b/>
        <sz val="11"/>
        <color theme="9" tint="0.39997558519241921"/>
        <rFont val="Calibri"/>
        <family val="2"/>
        <scheme val="minor"/>
      </rPr>
      <t>(Seleccionar)</t>
    </r>
  </si>
  <si>
    <t>a) Pregunta más frecuente</t>
  </si>
  <si>
    <t>b) Segunda pregunta más frecuente</t>
  </si>
  <si>
    <t>c) Tercera pregunta más frecuente</t>
  </si>
  <si>
    <t>d) Cuarta pregunta más frecuente</t>
  </si>
  <si>
    <t>T o t a l (SIN OTROS MÁS FRECUENTES)</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</si>
  <si>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</si>
  <si>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</si>
  <si>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</si>
  <si>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</si>
  <si>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
(día/mes/año )</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</si>
  <si>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</si>
  <si>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</si>
  <si>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</si>
  <si>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</si>
  <si>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</si>
  <si>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</si>
  <si>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</si>
  <si>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</si>
  <si>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</si>
  <si>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</si>
  <si>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r>
      <t xml:space="preserve">Mes en el que se realizó el evento
</t>
    </r>
    <r>
      <rPr>
        <b/>
        <sz val="11"/>
        <color rgb="FF92D050"/>
        <rFont val="Calibri"/>
        <family val="2"/>
        <scheme val="minor"/>
      </rPr>
      <t>(seleccionar)</t>
    </r>
  </si>
  <si>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</si>
  <si>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</si>
  <si>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</si>
  <si>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</si>
  <si>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</si>
  <si>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</si>
  <si>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</si>
  <si>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</si>
  <si>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</si>
  <si>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</si>
  <si>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</si>
  <si>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</si>
  <si>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</si>
  <si>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</si>
  <si>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</si>
  <si>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</si>
  <si>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</si>
  <si>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</si>
  <si>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</si>
  <si>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</si>
  <si>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</si>
  <si>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</si>
  <si>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</si>
  <si>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</si>
  <si>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</si>
  <si>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</si>
  <si>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</si>
  <si>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</si>
  <si>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</si>
  <si>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</si>
  <si>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</si>
  <si>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</si>
  <si>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</si>
  <si>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</si>
  <si>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</si>
  <si>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</si>
  <si>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</si>
  <si>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</si>
  <si>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</si>
  <si>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</si>
  <si>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</si>
  <si>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</si>
  <si>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</si>
  <si>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</si>
  <si>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</si>
  <si>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</si>
  <si>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</si>
  <si>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</si>
  <si>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</si>
  <si>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</si>
  <si>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</si>
  <si>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</si>
  <si>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</si>
  <si>
    <t>4° 2023</t>
  </si>
  <si>
    <t>Si</t>
  </si>
  <si>
    <t>Octubre</t>
  </si>
  <si>
    <t>Vinculación de la Transparencia con la Sociedad Civil</t>
  </si>
  <si>
    <t>Sensibilización para la Transparencia y Rendición de Cuentas.</t>
  </si>
  <si>
    <t>INAI</t>
  </si>
  <si>
    <t>Asesoría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</si>
</sst>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4"/>
      <color theme="8" tint="-0.249977111117893"/>
      <name val="Calibri"/>
      <family val="2"/>
      <scheme val="minor"/>
    </font>
    <font>
      <b/>
      <sz val="11"/>
      <color theme="9" tint="0.39997558519241921"/>
      <name val="Calibri"/>
      <family val="2"/>
      <scheme val="minor"/>
    </font>
    <font>
      <b/>
      <sz val="11"/>
      <color rgb="FF92D05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rgb="FFFFC000"/>
        <bgColor theme="8"/>
      </patternFill>
    </fill>
    <fill>
      <patternFill patternType="solid">
        <fgColor theme="8" tint="-0.249977111117893"/>
        <bgColor theme="8"/>
      </patternFill>
    </fill>
    <fill>
      <patternFill patternType="solid">
        <fgColor theme="8" tint="-0.249977111117893"/>
        <bgColor indexed="64"/>
      </patternFill>
    </fill>
    <fill>
      <patternFill patternType="solid">
        <fgColor theme="0" tint="-0.14999847407452621"/>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right style="thin">
        <color rgb="FF0070C0"/>
      </right>
      <top style="thin">
        <color rgb="FF0070C0"/>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theme="8" tint="0.39997558519241921"/>
      </left>
      <right/>
      <top/>
      <bottom/>
      <diagonal/>
    </border>
    <border>
      <left style="thin">
        <color theme="8" tint="0.39997558519241921"/>
      </left>
      <right style="thin">
        <color theme="8" tint="0.39997558519241921"/>
      </right>
      <top/>
      <bottom/>
      <diagonal/>
    </border>
    <border>
      <left/>
      <right/>
      <top style="thin">
        <color theme="8" tint="0.39997558519241921"/>
      </top>
      <bottom style="thin">
        <color theme="8" tint="0.39997558519241921"/>
      </bottom>
      <diagonal/>
    </border>
    <border>
      <left style="thin">
        <color indexed="64"/>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Protection="1">
      <protection locked="0"/>
    </xf>
    <xf numFmtId="0" fontId="0" fillId="0" borderId="0" xfId="0" applyAlignment="1">
      <alignment horizontal="center" wrapText="1"/>
    </xf>
    <xf numFmtId="14" fontId="0" fillId="0" borderId="0" xfId="0" applyNumberFormat="1" applyAlignment="1">
      <alignment horizontal="center"/>
    </xf>
    <xf numFmtId="0" fontId="0" fillId="2" borderId="1" xfId="0" applyFill="1" applyBorder="1" applyAlignment="1" applyProtection="1">
      <alignment horizontal="center"/>
      <protection locked="0"/>
    </xf>
    <xf numFmtId="14" fontId="3" fillId="0" borderId="2" xfId="0" applyNumberFormat="1" applyFont="1" applyBorder="1" applyAlignment="1" applyProtection="1">
      <alignment horizontal="center" vertical="center"/>
      <protection locked="0"/>
    </xf>
    <xf numFmtId="0" fontId="0" fillId="0" borderId="5" xfId="0" applyBorder="1"/>
    <xf numFmtId="0" fontId="0" fillId="0" borderId="9" xfId="0" applyBorder="1" applyAlignment="1">
      <alignment horizontal="left"/>
    </xf>
    <xf numFmtId="0" fontId="0" fillId="0" borderId="10" xfId="0" applyBorder="1" applyAlignment="1">
      <alignment horizontal="center" vertical="center"/>
    </xf>
    <xf numFmtId="2" fontId="0" fillId="0" borderId="11" xfId="0" applyNumberFormat="1" applyBorder="1" applyAlignment="1">
      <alignment horizontal="center" vertical="center"/>
    </xf>
    <xf numFmtId="0" fontId="0" fillId="4" borderId="5" xfId="0" applyFill="1" applyBorder="1"/>
    <xf numFmtId="0" fontId="0" fillId="4" borderId="9" xfId="0" applyFill="1" applyBorder="1" applyAlignment="1">
      <alignment horizontal="left"/>
    </xf>
    <xf numFmtId="0" fontId="0" fillId="4" borderId="10" xfId="0" applyFill="1" applyBorder="1" applyAlignment="1">
      <alignment horizontal="center" vertical="center"/>
    </xf>
    <xf numFmtId="2" fontId="0" fillId="4" borderId="11" xfId="0" applyNumberFormat="1" applyFill="1" applyBorder="1" applyAlignment="1">
      <alignment horizontal="center" vertical="center"/>
    </xf>
    <xf numFmtId="0" fontId="0" fillId="4" borderId="12" xfId="0" applyFill="1" applyBorder="1" applyAlignment="1">
      <alignment horizontal="left"/>
    </xf>
    <xf numFmtId="0" fontId="2" fillId="5" borderId="10" xfId="0" applyFont="1" applyFill="1" applyBorder="1" applyAlignment="1">
      <alignment vertical="center"/>
    </xf>
    <xf numFmtId="0" fontId="2" fillId="5" borderId="10" xfId="0" applyFont="1" applyFill="1" applyBorder="1" applyAlignment="1">
      <alignment horizontal="center" vertical="center"/>
    </xf>
    <xf numFmtId="0" fontId="0" fillId="0" borderId="9" xfId="0" applyBorder="1"/>
    <xf numFmtId="0" fontId="0" fillId="4" borderId="9" xfId="0" applyFill="1" applyBorder="1"/>
    <xf numFmtId="0" fontId="0" fillId="0" borderId="12" xfId="0" applyBorder="1"/>
    <xf numFmtId="0" fontId="2" fillId="5" borderId="10" xfId="0" applyFont="1" applyFill="1" applyBorder="1" applyAlignment="1">
      <alignment horizontal="center" vertical="center" wrapText="1"/>
    </xf>
    <xf numFmtId="0" fontId="0" fillId="4" borderId="12" xfId="0" applyFill="1" applyBorder="1"/>
    <xf numFmtId="0" fontId="2" fillId="5" borderId="10" xfId="0" applyFont="1" applyFill="1" applyBorder="1" applyAlignment="1">
      <alignment horizontal="left" vertical="center"/>
    </xf>
    <xf numFmtId="0" fontId="0" fillId="0" borderId="12" xfId="0" applyBorder="1" applyAlignment="1">
      <alignment horizontal="left"/>
    </xf>
    <xf numFmtId="0" fontId="0" fillId="4" borderId="10" xfId="0" applyFill="1" applyBorder="1" applyAlignment="1">
      <alignment horizontal="left" vertical="center"/>
    </xf>
    <xf numFmtId="0" fontId="0" fillId="4" borderId="10" xfId="0" applyFill="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5" xfId="0" applyFont="1" applyFill="1" applyBorder="1" applyAlignment="1">
      <alignment horizontal="left" vertical="top"/>
    </xf>
    <xf numFmtId="0" fontId="0" fillId="7" borderId="7" xfId="0" applyFill="1" applyBorder="1"/>
    <xf numFmtId="0" fontId="2" fillId="6" borderId="7" xfId="0"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0" fontId="2" fillId="6" borderId="10" xfId="0" applyFont="1" applyFill="1" applyBorder="1" applyAlignment="1">
      <alignment vertical="center"/>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0" fontId="2" fillId="6" borderId="10" xfId="0" applyFont="1" applyFill="1" applyBorder="1" applyAlignment="1">
      <alignment horizontal="left" vertical="center"/>
    </xf>
    <xf numFmtId="0" fontId="2" fillId="6" borderId="13" xfId="0" applyFont="1" applyFill="1" applyBorder="1" applyAlignment="1">
      <alignment horizontal="left" vertical="center"/>
    </xf>
    <xf numFmtId="0" fontId="2" fillId="6" borderId="13" xfId="0" applyFont="1" applyFill="1" applyBorder="1" applyAlignment="1">
      <alignment horizontal="left" vertical="center" wrapText="1"/>
    </xf>
    <xf numFmtId="0" fontId="2" fillId="6" borderId="13" xfId="1" applyNumberFormat="1" applyFont="1" applyFill="1" applyBorder="1" applyAlignment="1" applyProtection="1">
      <alignment horizontal="center" vertical="center" wrapText="1"/>
    </xf>
    <xf numFmtId="0" fontId="2" fillId="6" borderId="8" xfId="0" applyFont="1" applyFill="1" applyBorder="1" applyAlignment="1">
      <alignment horizontal="center" vertical="center" wrapText="1"/>
    </xf>
    <xf numFmtId="14" fontId="3" fillId="0" borderId="0" xfId="0" applyNumberFormat="1" applyFont="1" applyAlignment="1">
      <alignment horizontal="center" vertical="center"/>
    </xf>
    <xf numFmtId="14" fontId="3" fillId="0" borderId="1" xfId="0" applyNumberFormat="1" applyFont="1" applyBorder="1" applyAlignment="1">
      <alignment horizontal="center" vertical="center"/>
    </xf>
    <xf numFmtId="0" fontId="3" fillId="8" borderId="2" xfId="0" applyFont="1" applyFill="1" applyBorder="1" applyAlignment="1">
      <alignment horizontal="center" vertical="center"/>
    </xf>
    <xf numFmtId="14" fontId="0" fillId="0" borderId="2" xfId="0" applyNumberFormat="1" applyBorder="1" applyAlignment="1" applyProtection="1">
      <alignment horizontal="center" vertical="center"/>
      <protection locked="0"/>
    </xf>
    <xf numFmtId="0" fontId="0" fillId="0" borderId="0" xfId="0" applyAlignment="1">
      <alignment wrapText="1"/>
    </xf>
    <xf numFmtId="0" fontId="0" fillId="0" borderId="7" xfId="0" applyBorder="1" applyAlignment="1">
      <alignment horizontal="center" vertical="center"/>
    </xf>
    <xf numFmtId="14" fontId="0" fillId="0" borderId="7" xfId="0" applyNumberFormat="1" applyBorder="1"/>
    <xf numFmtId="0" fontId="0" fillId="0" borderId="7" xfId="0" applyBorder="1"/>
    <xf numFmtId="0" fontId="0" fillId="0" borderId="16" xfId="0" applyBorder="1" applyAlignment="1">
      <alignment horizontal="center" vertical="center"/>
    </xf>
    <xf numFmtId="0" fontId="0" fillId="0" borderId="16" xfId="0" applyBorder="1"/>
    <xf numFmtId="0" fontId="2" fillId="6"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7" xfId="0" applyFont="1" applyFill="1" applyBorder="1" applyAlignment="1">
      <alignment horizontal="center" vertical="center"/>
    </xf>
    <xf numFmtId="0" fontId="0" fillId="2" borderId="2" xfId="0" applyFill="1" applyBorder="1" applyAlignment="1">
      <alignment horizontal="center"/>
    </xf>
    <xf numFmtId="14" fontId="0" fillId="0" borderId="0" xfId="0" applyNumberFormat="1" applyAlignment="1">
      <alignment wrapText="1"/>
    </xf>
    <xf numFmtId="0" fontId="0" fillId="0" borderId="0" xfId="0" applyAlignment="1">
      <alignment vertical="top" wrapText="1"/>
    </xf>
    <xf numFmtId="14" fontId="3" fillId="0" borderId="0" xfId="0" applyNumberFormat="1" applyFont="1" applyAlignment="1">
      <alignment wrapText="1"/>
    </xf>
    <xf numFmtId="0" fontId="0" fillId="7" borderId="0" xfId="0" applyFill="1" applyAlignment="1">
      <alignment horizontal="center" vertical="center" wrapText="1"/>
    </xf>
    <xf numFmtId="14" fontId="0" fillId="0" borderId="0" xfId="0" applyNumberFormat="1" applyAlignment="1">
      <alignment horizontal="left"/>
    </xf>
    <xf numFmtId="0" fontId="0" fillId="2"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wrapText="1"/>
    </xf>
    <xf numFmtId="0" fontId="3" fillId="4" borderId="3" xfId="0" applyFont="1" applyFill="1" applyBorder="1"/>
    <xf numFmtId="0" fontId="0" fillId="4" borderId="3" xfId="0" applyFill="1" applyBorder="1"/>
    <xf numFmtId="0" fontId="13" fillId="0" borderId="0" xfId="0" applyFont="1" applyAlignment="1">
      <alignment horizontal="left" vertical="center" wrapText="1"/>
    </xf>
    <xf numFmtId="0" fontId="0" fillId="0" borderId="3" xfId="0" applyBorder="1" applyAlignment="1">
      <alignment horizontal="center" vertical="center"/>
    </xf>
    <xf numFmtId="0" fontId="0" fillId="4" borderId="3" xfId="0" applyFill="1" applyBorder="1" applyAlignment="1">
      <alignment horizontal="center" vertical="center"/>
    </xf>
    <xf numFmtId="0" fontId="13" fillId="0" borderId="0" xfId="0" applyFont="1" applyAlignment="1">
      <alignment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wrapText="1"/>
    </xf>
    <xf numFmtId="0" fontId="0" fillId="4" borderId="18" xfId="0" applyFill="1" applyBorder="1" applyAlignment="1">
      <alignment horizontal="center" vertical="center"/>
    </xf>
    <xf numFmtId="0" fontId="0" fillId="4" borderId="19" xfId="0" applyFill="1" applyBorder="1" applyAlignment="1">
      <alignment vertical="center" wrapText="1"/>
    </xf>
    <xf numFmtId="0" fontId="0" fillId="4" borderId="19" xfId="0"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vertical="center" wrapText="1"/>
    </xf>
    <xf numFmtId="0" fontId="0" fillId="0" borderId="18" xfId="0" applyBorder="1" applyAlignment="1">
      <alignment horizontal="center" vertical="center" wrapText="1"/>
    </xf>
    <xf numFmtId="0" fontId="0" fillId="4" borderId="18" xfId="0" applyFill="1" applyBorder="1" applyAlignment="1">
      <alignment vertical="center" wrapText="1"/>
    </xf>
    <xf numFmtId="0" fontId="0" fillId="4" borderId="18" xfId="0" applyFill="1" applyBorder="1" applyAlignment="1">
      <alignment horizontal="center" vertical="center" wrapText="1"/>
    </xf>
    <xf numFmtId="14" fontId="0" fillId="0" borderId="0" xfId="0" applyNumberFormat="1" applyAlignment="1">
      <alignment horizontal="center" wrapText="1"/>
    </xf>
    <xf numFmtId="20" fontId="0" fillId="0" borderId="0" xfId="0" applyNumberFormat="1" applyAlignment="1">
      <alignment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6"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0" xfId="0" applyAlignment="1">
      <alignment horizontal="center" wrapText="1"/>
    </xf>
    <xf numFmtId="0" fontId="2" fillId="6"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6" fillId="0" borderId="0" xfId="0" applyFont="1" applyAlignment="1">
      <alignment horizontal="center" vertical="center" wrapText="1"/>
    </xf>
    <xf numFmtId="14" fontId="2" fillId="0" borderId="0" xfId="0" applyNumberFormat="1" applyFont="1" applyAlignment="1" applyProtection="1">
      <alignment horizontal="center" vertical="center" wrapText="1"/>
      <protection locked="0"/>
    </xf>
    <xf numFmtId="0" fontId="2" fillId="6" borderId="14" xfId="0" applyFont="1" applyFill="1" applyBorder="1" applyAlignment="1">
      <alignment horizontal="center" vertical="center" wrapText="1"/>
    </xf>
    <xf numFmtId="0" fontId="9" fillId="0" borderId="0" xfId="0" applyFont="1" applyAlignment="1">
      <alignment horizontal="center" vertical="center"/>
    </xf>
    <xf numFmtId="0" fontId="2" fillId="0" borderId="17" xfId="0" applyFont="1" applyBorder="1" applyAlignment="1" applyProtection="1">
      <alignment horizontal="center" vertical="center"/>
      <protection locked="0"/>
    </xf>
    <xf numFmtId="0" fontId="12" fillId="0" borderId="0" xfId="0" applyFont="1" applyAlignment="1">
      <alignment horizontal="center" vertical="center" wrapText="1"/>
    </xf>
    <xf numFmtId="0" fontId="3" fillId="0" borderId="0" xfId="0" applyFont="1" applyAlignment="1" applyProtection="1">
      <alignment horizontal="center" vertical="center"/>
      <protection locked="0"/>
    </xf>
    <xf numFmtId="0" fontId="9"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3" borderId="1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20" xfId="0" applyBorder="1" applyAlignment="1">
      <alignment horizontal="center"/>
    </xf>
    <xf numFmtId="0" fontId="0" fillId="0" borderId="0" xfId="0" applyAlignment="1">
      <alignment horizontal="center"/>
    </xf>
  </cellXfs>
  <cellStyles count="2">
    <cellStyle name="Millares" xfId="1" builtinId="3"/>
    <cellStyle name="Normal" xfId="0" builtinId="0"/>
  </cellStyles>
  <dxfs count="78">
    <dxf>
      <fill>
        <patternFill>
          <bgColor rgb="FFFFFF00"/>
        </patternFill>
      </fill>
    </dxf>
    <dxf>
      <font>
        <color auto="1"/>
      </font>
      <fill>
        <patternFill>
          <bgColor rgb="FFFFFF00"/>
        </patternFill>
      </fill>
    </dxf>
    <dxf>
      <fill>
        <patternFill>
          <bgColor rgb="FFFFFF00"/>
        </patternFill>
      </fill>
    </dxf>
    <dxf>
      <font>
        <color theme="0" tint="-0.499984740745262"/>
      </font>
    </dxf>
    <dxf>
      <fill>
        <patternFill>
          <bgColor rgb="FFFFFF00"/>
        </patternFill>
      </fill>
    </dxf>
    <dxf>
      <font>
        <color auto="1"/>
      </font>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499984740745262"/>
      </font>
    </dxf>
    <dxf>
      <alignment horizontal="center" vertical="center" textRotation="0" wrapText="0" indent="0" justifyLastLine="0" shrinkToFit="0" readingOrder="0"/>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fill>
        <patternFill patternType="solid">
          <fgColor indexed="64"/>
          <bgColor theme="8" tint="-0.249977111117893"/>
        </patternFill>
      </fill>
      <alignment horizontal="center" vertical="center" textRotation="0" indent="0" justifyLastLine="0" shrinkToFit="0" readingOrder="0"/>
      <protection locked="1" hidden="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499984740745262"/>
      </font>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fill>
        <patternFill>
          <bgColor theme="8" tint="-0.249977111117893"/>
        </patternFill>
      </fill>
      <alignment horizontal="center" vertical="center" textRotation="0" wrapText="1" indent="0" justifyLastLine="0" shrinkToFit="0" readingOrder="0"/>
      <protection locked="1" hidden="0"/>
    </dxf>
    <dxf>
      <fill>
        <patternFill>
          <bgColor rgb="FFFFFF00"/>
        </patternFill>
      </fill>
    </dxf>
    <dxf>
      <font>
        <color theme="0" tint="-0.499984740745262"/>
      </font>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strike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protection locked="1" hidden="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1" hidden="0"/>
    </dxf>
    <dxf>
      <font>
        <b/>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1" indent="0" justifyLastLine="0" shrinkToFit="0" readingOrder="0"/>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5" name="Button 3"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twoCellAnchor editAs="oneCell">
    <xdr:from>
      <xdr:col>0</xdr:col>
      <xdr:colOff>114300</xdr:colOff>
      <xdr:row>2</xdr:row>
      <xdr:rowOff>57150</xdr:rowOff>
    </xdr:from>
    <xdr:to>
      <xdr:col>0</xdr:col>
      <xdr:colOff>114300</xdr:colOff>
      <xdr:row>3</xdr:row>
      <xdr:rowOff>133350</xdr:rowOff>
    </xdr:to>
    <xdr:sp macro="" textlink="">
      <xdr:nvSpPr>
        <xdr:cNvPr id="7" name="ComboBox1"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104775</xdr:colOff>
      <xdr:row>2</xdr:row>
      <xdr:rowOff>57150</xdr:rowOff>
    </xdr:from>
    <xdr:to>
      <xdr:col>3</xdr:col>
      <xdr:colOff>1628775</xdr:colOff>
      <xdr:row>2</xdr:row>
      <xdr:rowOff>323850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47675"/>
          <a:ext cx="70770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xdr:row>
      <xdr:rowOff>57150</xdr:rowOff>
    </xdr:from>
    <xdr:to>
      <xdr:col>0</xdr:col>
      <xdr:colOff>114300</xdr:colOff>
      <xdr:row>3</xdr:row>
      <xdr:rowOff>133350</xdr:rowOff>
    </xdr:to>
    <xdr:pic>
      <xdr:nvPicPr>
        <xdr:cNvPr id="1026" name="ComboBox1">
          <a:extLst>
            <a:ext uri="{FF2B5EF4-FFF2-40B4-BE49-F238E27FC236}">
              <a16:creationId xmlns:a16="http://schemas.microsoft.com/office/drawing/2014/main" id="{00000000-0008-0000-0000-00000204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47675"/>
          <a:ext cx="0" cy="495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1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1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2049" name="Button 2"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4" name="Globo: línea 3">
          <a:extLst>
            <a:ext uri="{FF2B5EF4-FFF2-40B4-BE49-F238E27FC236}">
              <a16:creationId xmlns:a16="http://schemas.microsoft.com/office/drawing/2014/main" id="{00000000-0008-0000-0100-000004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15</xdr:row>
      <xdr:rowOff>38100</xdr:rowOff>
    </xdr:to>
    <xdr:sp macro="" textlink="">
      <xdr:nvSpPr>
        <xdr:cNvPr id="5" name="Globo: línea 4">
          <a:extLst>
            <a:ext uri="{FF2B5EF4-FFF2-40B4-BE49-F238E27FC236}">
              <a16:creationId xmlns:a16="http://schemas.microsoft.com/office/drawing/2014/main" id="{00000000-0008-0000-0100-000005000000}"/>
            </a:ext>
          </a:extLst>
        </xdr:cNvPr>
        <xdr:cNvSpPr/>
      </xdr:nvSpPr>
      <xdr:spPr>
        <a:xfrm>
          <a:off x="9410700" y="3009900"/>
          <a:ext cx="2590800" cy="590550"/>
        </a:xfrm>
        <a:prstGeom prst="borderCallout1">
          <a:avLst>
            <a:gd name="adj1" fmla="val 55258"/>
            <a:gd name="adj2" fmla="val 230"/>
            <a:gd name="adj3" fmla="val 35255"/>
            <a:gd name="adj4" fmla="val 467"/>
          </a:avLst>
        </a:prstGeom>
        <a:solidFill>
          <a:srgbClr val="9933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1">
              <a:solidFill>
                <a:schemeClr val="bg1"/>
              </a:solidFill>
            </a:rPr>
            <a:t>Si</a:t>
          </a:r>
          <a:r>
            <a:rPr lang="es-MX" sz="1000" b="1" baseline="0">
              <a:solidFill>
                <a:schemeClr val="bg1"/>
              </a:solidFill>
            </a:rPr>
            <a:t> es necesario puede adicionar filas antes del total. Para inserar filas, seleccione el renglon completo y presione las teclas [CONTROL] [+]</a:t>
          </a:r>
          <a:endParaRPr lang="es-MX" sz="1000" b="1">
            <a:solidFill>
              <a:schemeClr val="bg1"/>
            </a:solidFill>
          </a:endParaRPr>
        </a:p>
      </xdr:txBody>
    </xdr:sp>
    <xdr:clientData/>
  </xdr:twoCellAnchor>
  <xdr:twoCellAnchor>
    <xdr:from>
      <xdr:col>7</xdr:col>
      <xdr:colOff>152400</xdr:colOff>
      <xdr:row>15</xdr:row>
      <xdr:rowOff>85725</xdr:rowOff>
    </xdr:from>
    <xdr:to>
      <xdr:col>7</xdr:col>
      <xdr:colOff>2743200</xdr:colOff>
      <xdr:row>22</xdr:row>
      <xdr:rowOff>104775</xdr:rowOff>
    </xdr:to>
    <xdr:sp macro="" textlink="">
      <xdr:nvSpPr>
        <xdr:cNvPr id="6" name="Globo: línea 5">
          <a:extLst>
            <a:ext uri="{FF2B5EF4-FFF2-40B4-BE49-F238E27FC236}">
              <a16:creationId xmlns:a16="http://schemas.microsoft.com/office/drawing/2014/main" id="{00000000-0008-0000-0100-000006000000}"/>
            </a:ext>
          </a:extLst>
        </xdr:cNvPr>
        <xdr:cNvSpPr/>
      </xdr:nvSpPr>
      <xdr:spPr>
        <a:xfrm>
          <a:off x="9410700" y="36480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r>
            <a:rPr lang="es-MX" sz="1000" b="0" baseline="0">
              <a:solidFill>
                <a:sysClr val="windowText" lastClr="000000"/>
              </a:solidFill>
            </a:rPr>
            <a:t>Puede insertar tantas filas como necesite.</a:t>
          </a:r>
        </a:p>
        <a:p>
          <a:pPr algn="l"/>
          <a:endParaRPr lang="es-MX" sz="1000" b="1">
            <a:solidFill>
              <a:srgbClr val="FF0000"/>
            </a:solidFill>
          </a:endParaRPr>
        </a:p>
      </xdr:txBody>
    </xdr:sp>
    <xdr:clientData/>
  </xdr:twoCellAnchor>
  <xdr:twoCellAnchor editAs="oneCell">
    <xdr:from>
      <xdr:col>0</xdr:col>
      <xdr:colOff>28575</xdr:colOff>
      <xdr:row>2</xdr:row>
      <xdr:rowOff>47625</xdr:rowOff>
    </xdr:from>
    <xdr:to>
      <xdr:col>0</xdr:col>
      <xdr:colOff>28575</xdr:colOff>
      <xdr:row>3</xdr:row>
      <xdr:rowOff>152400</xdr:rowOff>
    </xdr:to>
    <xdr:sp macro="" textlink="">
      <xdr:nvSpPr>
        <xdr:cNvPr id="7" name="ComboBox1"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28575</xdr:colOff>
      <xdr:row>2</xdr:row>
      <xdr:rowOff>38100</xdr:rowOff>
    </xdr:from>
    <xdr:to>
      <xdr:col>7</xdr:col>
      <xdr:colOff>9525</xdr:colOff>
      <xdr:row>2</xdr:row>
      <xdr:rowOff>342900</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04825"/>
          <a:ext cx="92392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2</xdr:row>
      <xdr:rowOff>47625</xdr:rowOff>
    </xdr:from>
    <xdr:to>
      <xdr:col>0</xdr:col>
      <xdr:colOff>28575</xdr:colOff>
      <xdr:row>3</xdr:row>
      <xdr:rowOff>152400</xdr:rowOff>
    </xdr:to>
    <xdr:pic>
      <xdr:nvPicPr>
        <xdr:cNvPr id="2050" name="ComboBox1">
          <a:extLst>
            <a:ext uri="{FF2B5EF4-FFF2-40B4-BE49-F238E27FC236}">
              <a16:creationId xmlns:a16="http://schemas.microsoft.com/office/drawing/2014/main" id="{00000000-0008-0000-0100-0000020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14350"/>
          <a:ext cx="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200-000002000000}"/>
            </a:ext>
          </a:extLst>
        </xdr:cNvPr>
        <xdr:cNvSpPr/>
      </xdr:nvSpPr>
      <xdr:spPr>
        <a:xfrm>
          <a:off x="111918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200-000003000000}"/>
            </a:ext>
          </a:extLst>
        </xdr:cNvPr>
        <xdr:cNvSpPr/>
      </xdr:nvSpPr>
      <xdr:spPr>
        <a:xfrm>
          <a:off x="111918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3073" name="Button 4"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4" name="Globo: línea 3">
          <a:extLst>
            <a:ext uri="{FF2B5EF4-FFF2-40B4-BE49-F238E27FC236}">
              <a16:creationId xmlns:a16="http://schemas.microsoft.com/office/drawing/2014/main" id="{00000000-0008-0000-0200-000004000000}"/>
            </a:ext>
          </a:extLst>
        </xdr:cNvPr>
        <xdr:cNvSpPr/>
      </xdr:nvSpPr>
      <xdr:spPr>
        <a:xfrm>
          <a:off x="112204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5" name="Globo: línea 4">
          <a:extLst>
            <a:ext uri="{FF2B5EF4-FFF2-40B4-BE49-F238E27FC236}">
              <a16:creationId xmlns:a16="http://schemas.microsoft.com/office/drawing/2014/main" id="{00000000-0008-0000-0200-000005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6" name="Globo: línea 5">
          <a:extLst>
            <a:ext uri="{FF2B5EF4-FFF2-40B4-BE49-F238E27FC236}">
              <a16:creationId xmlns:a16="http://schemas.microsoft.com/office/drawing/2014/main" id="{00000000-0008-0000-0200-000006000000}"/>
            </a:ext>
          </a:extLst>
        </xdr:cNvPr>
        <xdr:cNvSpPr/>
      </xdr:nvSpPr>
      <xdr:spPr>
        <a:xfrm>
          <a:off x="112299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twoCellAnchor editAs="oneCell">
    <xdr:from>
      <xdr:col>0</xdr:col>
      <xdr:colOff>9525</xdr:colOff>
      <xdr:row>2</xdr:row>
      <xdr:rowOff>19050</xdr:rowOff>
    </xdr:from>
    <xdr:to>
      <xdr:col>0</xdr:col>
      <xdr:colOff>9525</xdr:colOff>
      <xdr:row>3</xdr:row>
      <xdr:rowOff>114300</xdr:rowOff>
    </xdr:to>
    <xdr:sp macro="" textlink="">
      <xdr:nvSpPr>
        <xdr:cNvPr id="7" name="ComboBox1" hidden="1">
          <a:extLst>
            <a:ext uri="{63B3BB69-23CF-44E3-9099-C40C66FF867C}">
              <a14:compatExt xmlns:a14="http://schemas.microsoft.com/office/drawing/2010/main" spid="_x0000_s3074"/>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123825</xdr:colOff>
      <xdr:row>13</xdr:row>
      <xdr:rowOff>16250</xdr:rowOff>
    </xdr:from>
    <xdr:to>
      <xdr:col>10</xdr:col>
      <xdr:colOff>0</xdr:colOff>
      <xdr:row>16</xdr:row>
      <xdr:rowOff>38100</xdr:rowOff>
    </xdr:to>
    <xdr:sp macro="" textlink="">
      <xdr:nvSpPr>
        <xdr:cNvPr id="8" name="Globo: línea 7">
          <a:extLst>
            <a:ext uri="{FF2B5EF4-FFF2-40B4-BE49-F238E27FC236}">
              <a16:creationId xmlns:a16="http://schemas.microsoft.com/office/drawing/2014/main" id="{00000000-0008-0000-0200-000008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twoCellAnchor editAs="oneCell">
    <xdr:from>
      <xdr:col>0</xdr:col>
      <xdr:colOff>0</xdr:colOff>
      <xdr:row>2</xdr:row>
      <xdr:rowOff>19050</xdr:rowOff>
    </xdr:from>
    <xdr:to>
      <xdr:col>7</xdr:col>
      <xdr:colOff>914400</xdr:colOff>
      <xdr:row>2</xdr:row>
      <xdr:rowOff>295275</xdr:rowOff>
    </xdr:to>
    <xdr:pic>
      <xdr:nvPicPr>
        <xdr:cNvPr id="9" name="Imagen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975"/>
          <a:ext cx="109728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xdr:row>
      <xdr:rowOff>19050</xdr:rowOff>
    </xdr:from>
    <xdr:to>
      <xdr:col>0</xdr:col>
      <xdr:colOff>9525</xdr:colOff>
      <xdr:row>3</xdr:row>
      <xdr:rowOff>114300</xdr:rowOff>
    </xdr:to>
    <xdr:pic>
      <xdr:nvPicPr>
        <xdr:cNvPr id="3074" name="ComboBox1">
          <a:extLst>
            <a:ext uri="{FF2B5EF4-FFF2-40B4-BE49-F238E27FC236}">
              <a16:creationId xmlns:a16="http://schemas.microsoft.com/office/drawing/2014/main" id="{00000000-0008-0000-0200-0000020C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561975"/>
          <a:ext cx="0" cy="4000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3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4097" name="Button 7"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3" name="Globo: línea 2">
          <a:extLst>
            <a:ext uri="{FF2B5EF4-FFF2-40B4-BE49-F238E27FC236}">
              <a16:creationId xmlns:a16="http://schemas.microsoft.com/office/drawing/2014/main" id="{00000000-0008-0000-0300-000003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4" name="Globo: línea 3">
          <a:extLst>
            <a:ext uri="{FF2B5EF4-FFF2-40B4-BE49-F238E27FC236}">
              <a16:creationId xmlns:a16="http://schemas.microsoft.com/office/drawing/2014/main" id="{00000000-0008-0000-0300-000004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5" name="Globo: línea 4">
          <a:extLst>
            <a:ext uri="{FF2B5EF4-FFF2-40B4-BE49-F238E27FC236}">
              <a16:creationId xmlns:a16="http://schemas.microsoft.com/office/drawing/2014/main" id="{00000000-0008-0000-0300-000005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6" name="Globo: línea 5">
          <a:extLst>
            <a:ext uri="{FF2B5EF4-FFF2-40B4-BE49-F238E27FC236}">
              <a16:creationId xmlns:a16="http://schemas.microsoft.com/office/drawing/2014/main" id="{00000000-0008-0000-0300-000006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9525</xdr:colOff>
      <xdr:row>1</xdr:row>
      <xdr:rowOff>47625</xdr:rowOff>
    </xdr:from>
    <xdr:to>
      <xdr:col>0</xdr:col>
      <xdr:colOff>9525</xdr:colOff>
      <xdr:row>2</xdr:row>
      <xdr:rowOff>171450</xdr:rowOff>
    </xdr:to>
    <xdr:sp macro="" textlink="">
      <xdr:nvSpPr>
        <xdr:cNvPr id="7" name="ComboBox1"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19050</xdr:colOff>
      <xdr:row>1</xdr:row>
      <xdr:rowOff>38100</xdr:rowOff>
    </xdr:from>
    <xdr:to>
      <xdr:col>2</xdr:col>
      <xdr:colOff>0</xdr:colOff>
      <xdr:row>1</xdr:row>
      <xdr:rowOff>371475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00100"/>
          <a:ext cx="63912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xdr:row>
      <xdr:rowOff>47625</xdr:rowOff>
    </xdr:from>
    <xdr:to>
      <xdr:col>0</xdr:col>
      <xdr:colOff>9525</xdr:colOff>
      <xdr:row>2</xdr:row>
      <xdr:rowOff>171450</xdr:rowOff>
    </xdr:to>
    <xdr:pic>
      <xdr:nvPicPr>
        <xdr:cNvPr id="4098" name="ComboBox1">
          <a:extLst>
            <a:ext uri="{FF2B5EF4-FFF2-40B4-BE49-F238E27FC236}">
              <a16:creationId xmlns:a16="http://schemas.microsoft.com/office/drawing/2014/main" id="{00000000-0008-0000-0300-0000021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809625"/>
          <a:ext cx="0"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00000000-0008-0000-04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5121" name="Button 2"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3" name="Globo: línea 2">
          <a:extLst>
            <a:ext uri="{FF2B5EF4-FFF2-40B4-BE49-F238E27FC236}">
              <a16:creationId xmlns:a16="http://schemas.microsoft.com/office/drawing/2014/main" id="{00000000-0008-0000-0400-000003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4" name="Globo: línea 3">
          <a:extLst>
            <a:ext uri="{FF2B5EF4-FFF2-40B4-BE49-F238E27FC236}">
              <a16:creationId xmlns:a16="http://schemas.microsoft.com/office/drawing/2014/main" id="{00000000-0008-0000-0400-000004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5" name="Globo: línea 4">
          <a:extLst>
            <a:ext uri="{FF2B5EF4-FFF2-40B4-BE49-F238E27FC236}">
              <a16:creationId xmlns:a16="http://schemas.microsoft.com/office/drawing/2014/main" id="{00000000-0008-0000-0400-000005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6" name="Globo: línea 5">
          <a:extLst>
            <a:ext uri="{FF2B5EF4-FFF2-40B4-BE49-F238E27FC236}">
              <a16:creationId xmlns:a16="http://schemas.microsoft.com/office/drawing/2014/main" id="{00000000-0008-0000-0400-000006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19050</xdr:colOff>
      <xdr:row>1</xdr:row>
      <xdr:rowOff>47625</xdr:rowOff>
    </xdr:from>
    <xdr:to>
      <xdr:col>0</xdr:col>
      <xdr:colOff>19050</xdr:colOff>
      <xdr:row>3</xdr:row>
      <xdr:rowOff>9525</xdr:rowOff>
    </xdr:to>
    <xdr:sp macro="" textlink="">
      <xdr:nvSpPr>
        <xdr:cNvPr id="7" name="ComboBox1"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28575</xdr:colOff>
      <xdr:row>1</xdr:row>
      <xdr:rowOff>47625</xdr:rowOff>
    </xdr:from>
    <xdr:to>
      <xdr:col>1</xdr:col>
      <xdr:colOff>1295400</xdr:colOff>
      <xdr:row>1</xdr:row>
      <xdr:rowOff>390525</xdr:rowOff>
    </xdr:to>
    <xdr:pic>
      <xdr:nvPicPr>
        <xdr:cNvPr id="8" name="Imagen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09625"/>
          <a:ext cx="78390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xdr:row>
      <xdr:rowOff>47625</xdr:rowOff>
    </xdr:from>
    <xdr:to>
      <xdr:col>0</xdr:col>
      <xdr:colOff>19050</xdr:colOff>
      <xdr:row>3</xdr:row>
      <xdr:rowOff>9525</xdr:rowOff>
    </xdr:to>
    <xdr:pic>
      <xdr:nvPicPr>
        <xdr:cNvPr id="5122" name="ComboBox1">
          <a:extLst>
            <a:ext uri="{FF2B5EF4-FFF2-40B4-BE49-F238E27FC236}">
              <a16:creationId xmlns:a16="http://schemas.microsoft.com/office/drawing/2014/main" id="{00000000-0008-0000-0400-00000214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809625"/>
          <a:ext cx="0"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00000000-0008-0000-0500-000002000000}"/>
            </a:ext>
          </a:extLst>
        </xdr:cNvPr>
        <xdr:cNvSpPr/>
      </xdr:nvSpPr>
      <xdr:spPr>
        <a:xfrm>
          <a:off x="6896100" y="561973"/>
          <a:ext cx="2466976" cy="781052"/>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6145" name="Button 2"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3" name="Globo: línea 2">
          <a:extLst>
            <a:ext uri="{FF2B5EF4-FFF2-40B4-BE49-F238E27FC236}">
              <a16:creationId xmlns:a16="http://schemas.microsoft.com/office/drawing/2014/main" id="{00000000-0008-0000-0500-000003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4" name="Globo: línea 3">
          <a:extLst>
            <a:ext uri="{FF2B5EF4-FFF2-40B4-BE49-F238E27FC236}">
              <a16:creationId xmlns:a16="http://schemas.microsoft.com/office/drawing/2014/main" id="{00000000-0008-0000-0500-000004000000}"/>
            </a:ext>
          </a:extLst>
        </xdr:cNvPr>
        <xdr:cNvSpPr/>
      </xdr:nvSpPr>
      <xdr:spPr>
        <a:xfrm>
          <a:off x="6905625" y="2095499"/>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5" name="Globo: línea 4">
          <a:extLst>
            <a:ext uri="{FF2B5EF4-FFF2-40B4-BE49-F238E27FC236}">
              <a16:creationId xmlns:a16="http://schemas.microsoft.com/office/drawing/2014/main" id="{00000000-0008-0000-0500-000005000000}"/>
            </a:ext>
          </a:extLst>
        </xdr:cNvPr>
        <xdr:cNvSpPr/>
      </xdr:nvSpPr>
      <xdr:spPr>
        <a:xfrm>
          <a:off x="6915150" y="2857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0</xdr:colOff>
      <xdr:row>1</xdr:row>
      <xdr:rowOff>0</xdr:rowOff>
    </xdr:from>
    <xdr:to>
      <xdr:col>0</xdr:col>
      <xdr:colOff>0</xdr:colOff>
      <xdr:row>2</xdr:row>
      <xdr:rowOff>133350</xdr:rowOff>
    </xdr:to>
    <xdr:sp macro="" textlink="">
      <xdr:nvSpPr>
        <xdr:cNvPr id="6" name="ComboBox1" hidden="1">
          <a:extLst>
            <a:ext uri="{63B3BB69-23CF-44E3-9099-C40C66FF867C}">
              <a14:compatExt xmlns:a14="http://schemas.microsoft.com/office/drawing/2010/main" spid="_x0000_s6146"/>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9525</xdr:colOff>
      <xdr:row>1</xdr:row>
      <xdr:rowOff>0</xdr:rowOff>
    </xdr:from>
    <xdr:to>
      <xdr:col>4</xdr:col>
      <xdr:colOff>28575</xdr:colOff>
      <xdr:row>1</xdr:row>
      <xdr:rowOff>304800</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33375"/>
          <a:ext cx="68389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0</xdr:colOff>
      <xdr:row>2</xdr:row>
      <xdr:rowOff>133350</xdr:rowOff>
    </xdr:to>
    <xdr:pic>
      <xdr:nvPicPr>
        <xdr:cNvPr id="6146" name="ComboBox1">
          <a:extLst>
            <a:ext uri="{FF2B5EF4-FFF2-40B4-BE49-F238E27FC236}">
              <a16:creationId xmlns:a16="http://schemas.microsoft.com/office/drawing/2014/main" id="{00000000-0008-0000-0500-000002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3375"/>
          <a:ext cx="0" cy="4476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o/Desktop/concentrado/04-L3FI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co/Desktop/concentrado/10-L3FX.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o/Desktop/concentrado/12-L3FXI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co/Desktop/concentrado/14-L3FXIV.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co/Desktop/concentrado/15-L3FXV.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co/Desktop/concentrado/16-L3FXV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04-L3FIV"/>
    </sheetNames>
    <definedNames>
      <definedName name="Macro2"/>
    </definedNames>
    <sheetDataSet>
      <sheetData sheetId="0"/>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0-L3FX"/>
    </sheetNames>
    <definedNames>
      <definedName name="Macro2"/>
    </definedNames>
    <sheetDataSet>
      <sheetData sheetId="0"/>
      <sheetData sheetId="1">
        <row r="1">
          <cell r="B1" t="str">
            <v>Seleccionar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2-L3FXII"/>
    </sheetNames>
    <definedNames>
      <definedName name="Macro2"/>
    </definedNames>
    <sheetDataSet>
      <sheetData sheetId="0"/>
      <sheetData sheetId="1">
        <row r="1">
          <cell r="B1" t="str">
            <v>Seleccione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4-L3FXIV"/>
    </sheetNames>
    <definedNames>
      <definedName name="Macro2"/>
    </definedNames>
    <sheetDataSet>
      <sheetData sheetId="0"/>
      <sheetData sheetId="1">
        <row r="1">
          <cell r="A1" t="str">
            <v>Seleccionar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5-L3FXV"/>
    </sheetNames>
    <definedNames>
      <definedName name="Macro2"/>
    </definedNames>
    <sheetDataSet>
      <sheetData sheetId="0" refreshError="1"/>
      <sheetData sheetId="1">
        <row r="1">
          <cell r="A1" t="str">
            <v>Seleccionar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6-L3FXVI"/>
    </sheetNames>
    <definedNames>
      <definedName name="Macro2"/>
    </definedNames>
    <sheetDataSet>
      <sheetData sheetId="0" refreshError="1"/>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tables/table1.xml><?xml version="1.0" encoding="utf-8"?>
<table xmlns="http://schemas.openxmlformats.org/spreadsheetml/2006/main" id="1" name="Tabla1" displayName="Tabla1" ref="A9:G30" totalsRowCount="1" headerRowDxfId="65" dataDxfId="64" totalsRowDxfId="62" tableBorderDxfId="63">
  <tableColumns count="7">
    <tableColumn id="1" name="Número de sesión o # consecutivo" totalsRowLabel="Total" dataDxfId="61" totalsRowDxfId="60"/>
    <tableColumn id="2" name="Fecha de la Sesión_x000a_(día/mes/año )" totalsRowFunction="custom" dataDxfId="59" totalsRowDxfId="58">
      <totalsRowFormula>COUNTA(Tabla1[Fecha de la Sesión
(día/mes/año )])</totalsRowFormula>
    </tableColumn>
    <tableColumn id="3" name="Tipo de sesión_x000a_(seleccionar)" totalsRowFunction="custom" dataDxfId="57" totalsRowDxfId="56">
      <totalsRowFormula>COUNT(Tabla1[Tipo de sesión
(seleccionar)])</totalsRowFormula>
    </tableColumn>
    <tableColumn id="4" name="Número de asuntos atendidos" totalsRowFunction="custom" dataDxfId="55" totalsRowDxfId="54">
      <totalsRowFormula>SUM(Tabla1[Número de asuntos atendidos])</totalsRowFormula>
    </tableColumn>
    <tableColumn id="5" name="Confirmatorias" totalsRowFunction="custom" dataDxfId="53" totalsRowDxfId="52">
      <totalsRowFormula>SUM(Tabla1[Confirmatorias])</totalsRowFormula>
    </tableColumn>
    <tableColumn id="6" name="Revocatorias" totalsRowFunction="custom" dataDxfId="51" totalsRowDxfId="50">
      <totalsRowFormula>SUM(Tabla1[Revocatorias])</totalsRowFormula>
    </tableColumn>
    <tableColumn id="7" name="Modificatorias" totalsRowFunction="custom" dataDxfId="49" totalsRowDxfId="48">
      <totalsRowFormula>SUM(Tabla1[Modificatorias])</totalsRowFormula>
    </tableColumn>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8:H109" totalsRowCount="1" headerRowDxfId="45" dataDxfId="44" totalsRowDxfId="43">
  <tableColumns count="8">
    <tableColumn id="1" name="Mes en el que se realizó el evento_x000a_(seleccionar)" totalsRowFunction="custom" dataDxfId="42" totalsRowDxfId="41">
      <totalsRowFormula>COUNTA(Tabla13[Mes en el que se realizó el evento
(seleccionar)])</totalsRowFormula>
    </tableColumn>
    <tableColumn id="2" name="Nombre del evento" dataDxfId="40" totalsRowDxfId="39"/>
    <tableColumn id="3" name="Temática del evento_x000a_(seleccionar)" totalsRowFunction="custom" dataDxfId="38" totalsRowDxfId="37">
      <totalsRowFormula>COUNTA(Tabla13[Temática del evento
(seleccionar)])</totalsRowFormula>
    </tableColumn>
    <tableColumn id="8" name="Número de servidores públicos asistentes" totalsRowFunction="custom" dataDxfId="36" totalsRowDxfId="35">
      <totalsRowFormula>SUM(Tabla13[Número de servidores públicos asistentes])</totalsRowFormula>
    </tableColumn>
    <tableColumn id="7" name="Institución que provee la capacitación" totalsRowFunction="custom" dataDxfId="34" totalsRowDxfId="33">
      <totalsRowFormula>COUNTA(Tabla13[Institución que provee la capacitación])</totalsRowFormula>
    </tableColumn>
    <tableColumn id="6" name="Tipo de evento_x000a_(seleccionar)" totalsRowFunction="custom" dataDxfId="32" totalsRowDxfId="31">
      <totalsRowFormula>COUNTA(Tabla13[Tipo de evento
(seleccionar)])</totalsRowFormula>
    </tableColumn>
    <tableColumn id="5" name="# sesiones impartidas" totalsRowFunction="custom" dataDxfId="30" totalsRowDxfId="29">
      <totalsRowFormula>SUM(Tabla13['# sesiones impartidas])</totalsRowFormula>
    </tableColumn>
    <tableColumn id="4" name="# horas impartidas" totalsRowFunction="custom" dataDxfId="28" totalsRowDxfId="27">
      <totalsRowFormula>SUM(Tabla13['# horas impartidas])</totalsRowFormula>
    </tableColumn>
  </tableColumns>
  <tableStyleInfo name="TableStyleMedium6" showFirstColumn="0" showLastColumn="0" showRowStripes="1" showColumnStripes="0"/>
</table>
</file>

<file path=xl/tables/table3.xml><?xml version="1.0" encoding="utf-8"?>
<table xmlns="http://schemas.openxmlformats.org/spreadsheetml/2006/main" id="3" name="Tabla2" displayName="Tabla2" ref="A7:B19" totalsRowCount="1" headerRowDxfId="21" dataDxfId="20" totalsRowDxfId="19">
  <tableColumns count="2">
    <tableColumn id="1" name="ACCIÓN DE MEJORA" totalsRowLabel="Total de acciones" dataDxfId="18"/>
    <tableColumn id="2" name="SI / NO_x000a_(seleccionar)" totalsRowFunction="custom" dataDxfId="17">
      <totalsRowFormula>COUNTIF(Tabla2[SI / NO
(seleccionar)],"Si")</totalsRowFormula>
    </tableColumn>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8:B30" headerRowCount="0" totalsRowShown="0" headerRowDxfId="9">
  <tableColumns count="2">
    <tableColumn id="1" name="Medio de entrada de las solicitudes de información" headerRowDxfId="8"/>
    <tableColumn id="18" name="Columna1" headerRowDxfId="7" dataDxfId="6"/>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9"/>
  <sheetViews>
    <sheetView showGridLines="0" topLeftCell="A76" workbookViewId="0">
      <selection activeCell="D108" sqref="D108"/>
    </sheetView>
  </sheetViews>
  <sheetFormatPr baseColWidth="10" defaultColWidth="0" defaultRowHeight="15" customHeight="1" zeroHeight="1" x14ac:dyDescent="0.25"/>
  <cols>
    <col min="1" max="1" width="5.5703125" customWidth="1"/>
    <col min="2" max="2" width="57.140625" customWidth="1"/>
    <col min="3" max="3" width="20.5703125" customWidth="1"/>
    <col min="4" max="4" width="24.7109375" customWidth="1"/>
    <col min="5" max="5" width="5.85546875" customWidth="1"/>
    <col min="6" max="6" width="33.42578125" customWidth="1"/>
    <col min="7" max="8" width="11.42578125" customWidth="1"/>
    <col min="9" max="16384" width="11.42578125" hidden="1"/>
  </cols>
  <sheetData>
    <row r="1" spans="1:6" ht="15.75" customHeight="1" x14ac:dyDescent="0.3">
      <c r="A1" s="1"/>
      <c r="B1" s="89" t="s">
        <v>0</v>
      </c>
      <c r="C1" s="89"/>
      <c r="D1" s="89"/>
    </row>
    <row r="2" spans="1:6" x14ac:dyDescent="0.25">
      <c r="A2" s="1"/>
      <c r="B2" s="1" t="s">
        <v>1</v>
      </c>
      <c r="C2" s="1"/>
      <c r="D2" s="1"/>
    </row>
    <row r="3" spans="1:6" ht="33" customHeight="1" x14ac:dyDescent="0.25">
      <c r="A3" s="1"/>
      <c r="B3" s="90" t="s">
        <v>2</v>
      </c>
      <c r="C3" s="90"/>
      <c r="D3" s="90"/>
      <c r="F3" s="91"/>
    </row>
    <row r="4" spans="1:6" x14ac:dyDescent="0.25">
      <c r="B4" s="3"/>
      <c r="C4" s="3"/>
      <c r="D4" s="4" t="str">
        <f>IF(B3="Seleccione el nombre del sujeto obligado","",VLOOKUP(B3,[1]Catálogo!A2:B858,2,0))</f>
        <v>60218</v>
      </c>
      <c r="F4" s="91"/>
    </row>
    <row r="5" spans="1:6" ht="30" customHeight="1" x14ac:dyDescent="0.25">
      <c r="A5" s="92" t="s">
        <v>3</v>
      </c>
      <c r="B5" s="92"/>
      <c r="C5" s="93"/>
      <c r="D5" s="5" t="s">
        <v>175</v>
      </c>
      <c r="F5" s="91"/>
    </row>
    <row r="6" spans="1:6" ht="42.75" customHeight="1" x14ac:dyDescent="0.25">
      <c r="A6" s="92" t="s">
        <v>4</v>
      </c>
      <c r="B6" s="92"/>
      <c r="C6" s="93"/>
      <c r="D6" s="5" t="s">
        <v>176</v>
      </c>
      <c r="F6" s="2"/>
    </row>
    <row r="7" spans="1:6" ht="64.5" customHeight="1" x14ac:dyDescent="0.25">
      <c r="A7" s="87" t="s">
        <v>6</v>
      </c>
      <c r="B7" s="88"/>
      <c r="C7" s="30" t="s">
        <v>7</v>
      </c>
      <c r="D7" s="31" t="s">
        <v>8</v>
      </c>
    </row>
    <row r="8" spans="1:6" ht="15" customHeight="1" x14ac:dyDescent="0.25">
      <c r="A8" s="32" t="s">
        <v>9</v>
      </c>
      <c r="B8" s="33"/>
      <c r="C8" s="34">
        <f>SUM(C9:C12)</f>
        <v>0</v>
      </c>
      <c r="D8" s="35" t="str">
        <f>IF(C8=0,"",(C8/$C$115)*100)</f>
        <v/>
      </c>
    </row>
    <row r="9" spans="1:6" ht="15" customHeight="1" x14ac:dyDescent="0.25">
      <c r="A9" s="6"/>
      <c r="B9" s="7" t="s">
        <v>10</v>
      </c>
      <c r="C9" s="8"/>
      <c r="D9" s="9" t="str">
        <f>IF(C9="","",(C9/$C$115)*100)</f>
        <v/>
      </c>
    </row>
    <row r="10" spans="1:6" ht="15" customHeight="1" x14ac:dyDescent="0.25">
      <c r="A10" s="10"/>
      <c r="B10" s="11" t="s">
        <v>11</v>
      </c>
      <c r="C10" s="12"/>
      <c r="D10" s="13" t="str">
        <f>IF(C10="","",(C10/$C$115)*100)</f>
        <v/>
      </c>
    </row>
    <row r="11" spans="1:6" ht="15" customHeight="1" x14ac:dyDescent="0.25">
      <c r="A11" s="6"/>
      <c r="B11" s="7" t="s">
        <v>12</v>
      </c>
      <c r="C11" s="8"/>
      <c r="D11" s="9" t="str">
        <f>IF(C11="","",(C11/$C$115)*100)</f>
        <v/>
      </c>
    </row>
    <row r="12" spans="1:6" ht="15" customHeight="1" x14ac:dyDescent="0.25">
      <c r="A12" s="10"/>
      <c r="B12" s="14" t="s">
        <v>13</v>
      </c>
      <c r="C12" s="12"/>
      <c r="D12" s="13" t="str">
        <f>IF(C12="","",(C12/$C$115)*100)</f>
        <v/>
      </c>
    </row>
    <row r="13" spans="1:6" ht="15" customHeight="1" x14ac:dyDescent="0.25">
      <c r="A13" s="15" t="s">
        <v>14</v>
      </c>
      <c r="B13" s="15"/>
      <c r="C13" s="16"/>
      <c r="D13" s="9" t="str">
        <f>IF(C13="","",(C13/$C$115)*100)</f>
        <v/>
      </c>
    </row>
    <row r="14" spans="1:6" ht="15" customHeight="1" x14ac:dyDescent="0.25">
      <c r="A14" s="36" t="s">
        <v>15</v>
      </c>
      <c r="B14" s="36"/>
      <c r="C14" s="37">
        <f>SUM(C15:C17)</f>
        <v>0</v>
      </c>
      <c r="D14" s="35" t="str">
        <f>IF(C14=0,"",(C14/$C$115)*100)</f>
        <v/>
      </c>
    </row>
    <row r="15" spans="1:6" ht="15" customHeight="1" x14ac:dyDescent="0.25">
      <c r="A15" s="6"/>
      <c r="B15" s="17" t="s">
        <v>16</v>
      </c>
      <c r="C15" s="8"/>
      <c r="D15" s="9" t="str">
        <f>IF(C15="","",(C15/$C$115)*100)</f>
        <v/>
      </c>
    </row>
    <row r="16" spans="1:6" ht="15" customHeight="1" x14ac:dyDescent="0.25">
      <c r="A16" s="10"/>
      <c r="B16" s="18" t="s">
        <v>17</v>
      </c>
      <c r="C16" s="12"/>
      <c r="D16" s="13" t="str">
        <f>IF(C16="","",(C16/$C$115)*100)</f>
        <v/>
      </c>
    </row>
    <row r="17" spans="1:4" ht="15" customHeight="1" x14ac:dyDescent="0.25">
      <c r="A17" s="6"/>
      <c r="B17" s="19" t="s">
        <v>18</v>
      </c>
      <c r="C17" s="8"/>
      <c r="D17" s="9" t="str">
        <f>IF(C17="","",(C17/$C$115)*100)</f>
        <v/>
      </c>
    </row>
    <row r="18" spans="1:4" ht="15" customHeight="1" x14ac:dyDescent="0.25">
      <c r="A18" s="15" t="s">
        <v>19</v>
      </c>
      <c r="B18" s="15"/>
      <c r="C18" s="20"/>
      <c r="D18" s="13" t="str">
        <f>IF(C18="","",(C18/$C$115)*100)</f>
        <v/>
      </c>
    </row>
    <row r="19" spans="1:4" ht="15" customHeight="1" x14ac:dyDescent="0.25">
      <c r="A19" s="36" t="s">
        <v>20</v>
      </c>
      <c r="B19" s="36"/>
      <c r="C19" s="38">
        <f>SUM(C20:C28)</f>
        <v>0</v>
      </c>
      <c r="D19" s="35" t="str">
        <f>IF(C19=0,"",(C19/$C$115)*100)</f>
        <v/>
      </c>
    </row>
    <row r="20" spans="1:4" ht="15" customHeight="1" x14ac:dyDescent="0.25">
      <c r="A20" s="10"/>
      <c r="B20" s="18" t="s">
        <v>21</v>
      </c>
      <c r="C20" s="12"/>
      <c r="D20" s="13" t="str">
        <f t="shared" ref="D20:D30" si="0">IF(C20="","",(C20/$C$115)*100)</f>
        <v/>
      </c>
    </row>
    <row r="21" spans="1:4" ht="15" customHeight="1" x14ac:dyDescent="0.25">
      <c r="A21" s="6"/>
      <c r="B21" s="17" t="s">
        <v>22</v>
      </c>
      <c r="C21" s="8"/>
      <c r="D21" s="9" t="str">
        <f t="shared" si="0"/>
        <v/>
      </c>
    </row>
    <row r="22" spans="1:4" ht="15" customHeight="1" x14ac:dyDescent="0.25">
      <c r="A22" s="10"/>
      <c r="B22" s="18" t="s">
        <v>23</v>
      </c>
      <c r="C22" s="12"/>
      <c r="D22" s="13" t="str">
        <f t="shared" si="0"/>
        <v/>
      </c>
    </row>
    <row r="23" spans="1:4" ht="15" customHeight="1" x14ac:dyDescent="0.25">
      <c r="A23" s="6"/>
      <c r="B23" s="17" t="s">
        <v>24</v>
      </c>
      <c r="C23" s="8"/>
      <c r="D23" s="9" t="str">
        <f t="shared" si="0"/>
        <v/>
      </c>
    </row>
    <row r="24" spans="1:4" ht="15" customHeight="1" x14ac:dyDescent="0.25">
      <c r="A24" s="10"/>
      <c r="B24" s="18" t="s">
        <v>25</v>
      </c>
      <c r="C24" s="12"/>
      <c r="D24" s="13" t="str">
        <f t="shared" si="0"/>
        <v/>
      </c>
    </row>
    <row r="25" spans="1:4" ht="15" customHeight="1" x14ac:dyDescent="0.25">
      <c r="A25" s="6"/>
      <c r="B25" s="17" t="s">
        <v>26</v>
      </c>
      <c r="C25" s="8"/>
      <c r="D25" s="9" t="str">
        <f t="shared" si="0"/>
        <v/>
      </c>
    </row>
    <row r="26" spans="1:4" ht="15" customHeight="1" x14ac:dyDescent="0.25">
      <c r="A26" s="10"/>
      <c r="B26" s="18" t="s">
        <v>27</v>
      </c>
      <c r="C26" s="12"/>
      <c r="D26" s="13" t="str">
        <f t="shared" si="0"/>
        <v/>
      </c>
    </row>
    <row r="27" spans="1:4" ht="15" customHeight="1" x14ac:dyDescent="0.25">
      <c r="A27" s="6"/>
      <c r="B27" s="17" t="s">
        <v>28</v>
      </c>
      <c r="C27" s="8"/>
      <c r="D27" s="9" t="str">
        <f t="shared" si="0"/>
        <v/>
      </c>
    </row>
    <row r="28" spans="1:4" ht="15" customHeight="1" x14ac:dyDescent="0.25">
      <c r="A28" s="10"/>
      <c r="B28" s="21" t="s">
        <v>29</v>
      </c>
      <c r="C28" s="12"/>
      <c r="D28" s="13" t="str">
        <f t="shared" si="0"/>
        <v/>
      </c>
    </row>
    <row r="29" spans="1:4" ht="15" customHeight="1" x14ac:dyDescent="0.25">
      <c r="A29" s="15" t="s">
        <v>30</v>
      </c>
      <c r="B29" s="15"/>
      <c r="C29" s="20"/>
      <c r="D29" s="9" t="str">
        <f t="shared" si="0"/>
        <v/>
      </c>
    </row>
    <row r="30" spans="1:4" ht="15" customHeight="1" x14ac:dyDescent="0.25">
      <c r="A30" s="15" t="s">
        <v>31</v>
      </c>
      <c r="B30" s="15"/>
      <c r="C30" s="20"/>
      <c r="D30" s="13" t="str">
        <f t="shared" si="0"/>
        <v/>
      </c>
    </row>
    <row r="31" spans="1:4" ht="15" customHeight="1" x14ac:dyDescent="0.25">
      <c r="A31" s="36" t="s">
        <v>32</v>
      </c>
      <c r="B31" s="36"/>
      <c r="C31" s="38">
        <f>SUM(C32:C35)</f>
        <v>0</v>
      </c>
      <c r="D31" s="35" t="str">
        <f>IF(C31=0,"",(C31/$C$115)*100)</f>
        <v/>
      </c>
    </row>
    <row r="32" spans="1:4" ht="15" customHeight="1" x14ac:dyDescent="0.25">
      <c r="A32" s="10"/>
      <c r="B32" s="18" t="s">
        <v>33</v>
      </c>
      <c r="C32" s="12"/>
      <c r="D32" s="13" t="str">
        <f t="shared" ref="D32:D38" si="1">IF(C32="","",(C32/$C$115)*100)</f>
        <v/>
      </c>
    </row>
    <row r="33" spans="1:4" ht="15" customHeight="1" x14ac:dyDescent="0.25">
      <c r="A33" s="6"/>
      <c r="B33" s="17" t="s">
        <v>34</v>
      </c>
      <c r="C33" s="8"/>
      <c r="D33" s="9" t="str">
        <f t="shared" si="1"/>
        <v/>
      </c>
    </row>
    <row r="34" spans="1:4" ht="15" customHeight="1" x14ac:dyDescent="0.25">
      <c r="A34" s="10"/>
      <c r="B34" s="18" t="s">
        <v>35</v>
      </c>
      <c r="C34" s="12"/>
      <c r="D34" s="13" t="str">
        <f t="shared" si="1"/>
        <v/>
      </c>
    </row>
    <row r="35" spans="1:4" ht="15" customHeight="1" x14ac:dyDescent="0.25">
      <c r="A35" s="6"/>
      <c r="B35" s="19" t="s">
        <v>13</v>
      </c>
      <c r="C35" s="8"/>
      <c r="D35" s="9" t="str">
        <f t="shared" si="1"/>
        <v/>
      </c>
    </row>
    <row r="36" spans="1:4" ht="15" customHeight="1" x14ac:dyDescent="0.25">
      <c r="A36" s="15" t="s">
        <v>36</v>
      </c>
      <c r="B36" s="15"/>
      <c r="C36" s="20"/>
      <c r="D36" s="13" t="str">
        <f t="shared" si="1"/>
        <v/>
      </c>
    </row>
    <row r="37" spans="1:4" ht="15" customHeight="1" x14ac:dyDescent="0.25">
      <c r="A37" s="15" t="s">
        <v>37</v>
      </c>
      <c r="B37" s="15"/>
      <c r="C37" s="20"/>
      <c r="D37" s="9" t="str">
        <f t="shared" si="1"/>
        <v/>
      </c>
    </row>
    <row r="38" spans="1:4" ht="15" customHeight="1" x14ac:dyDescent="0.25">
      <c r="A38" s="15" t="s">
        <v>38</v>
      </c>
      <c r="B38" s="15"/>
      <c r="C38" s="20"/>
      <c r="D38" s="13" t="str">
        <f t="shared" si="1"/>
        <v/>
      </c>
    </row>
    <row r="39" spans="1:4" ht="15" customHeight="1" x14ac:dyDescent="0.25">
      <c r="A39" s="36" t="s">
        <v>39</v>
      </c>
      <c r="B39" s="36"/>
      <c r="C39" s="38">
        <f>SUM(C40:C43)</f>
        <v>0</v>
      </c>
      <c r="D39" s="35" t="str">
        <f>IF(C39=0,"",(C39/$C$115)*100)</f>
        <v/>
      </c>
    </row>
    <row r="40" spans="1:4" ht="15" customHeight="1" x14ac:dyDescent="0.25">
      <c r="A40" s="10"/>
      <c r="B40" s="18" t="s">
        <v>40</v>
      </c>
      <c r="C40" s="12"/>
      <c r="D40" s="13" t="str">
        <f>IF([1]Formato!$C40="","",([1]Formato!$C40/$C$115)*100)</f>
        <v/>
      </c>
    </row>
    <row r="41" spans="1:4" ht="15" customHeight="1" x14ac:dyDescent="0.25">
      <c r="A41" s="6"/>
      <c r="B41" s="17" t="s">
        <v>41</v>
      </c>
      <c r="C41" s="8"/>
      <c r="D41" s="9" t="str">
        <f>IF([1]Formato!$C41="","",([1]Formato!$C41/$C$115)*100)</f>
        <v/>
      </c>
    </row>
    <row r="42" spans="1:4" ht="15" customHeight="1" x14ac:dyDescent="0.25">
      <c r="A42" s="10"/>
      <c r="B42" s="18" t="s">
        <v>42</v>
      </c>
      <c r="C42" s="12"/>
      <c r="D42" s="13" t="str">
        <f>IF([1]Formato!$C42="","",([1]Formato!$C42/$C$115)*100)</f>
        <v/>
      </c>
    </row>
    <row r="43" spans="1:4" ht="15" customHeight="1" x14ac:dyDescent="0.25">
      <c r="A43" s="6"/>
      <c r="B43" s="19" t="s">
        <v>13</v>
      </c>
      <c r="C43" s="8"/>
      <c r="D43" s="9" t="str">
        <f>IF([1]Formato!$C43="","",([1]Formato!$C43/$C$115)*100)</f>
        <v/>
      </c>
    </row>
    <row r="44" spans="1:4" ht="15" customHeight="1" x14ac:dyDescent="0.25">
      <c r="A44" s="39" t="s">
        <v>43</v>
      </c>
      <c r="B44" s="37"/>
      <c r="C44" s="38">
        <f>SUM(C45:C48)</f>
        <v>0</v>
      </c>
      <c r="D44" s="35" t="str">
        <f>IF(C44=0,"",(C44/$C$115)*100)</f>
        <v/>
      </c>
    </row>
    <row r="45" spans="1:4" ht="15" customHeight="1" x14ac:dyDescent="0.25">
      <c r="A45" s="6"/>
      <c r="B45" s="17" t="s">
        <v>44</v>
      </c>
      <c r="C45" s="8"/>
      <c r="D45" s="9" t="str">
        <f>IF([1]Formato!$C45="","",([1]Formato!$C45/$C$115)*100)</f>
        <v/>
      </c>
    </row>
    <row r="46" spans="1:4" ht="15" customHeight="1" x14ac:dyDescent="0.25">
      <c r="A46" s="10"/>
      <c r="B46" s="18" t="s">
        <v>45</v>
      </c>
      <c r="C46" s="12"/>
      <c r="D46" s="13" t="str">
        <f>IF([1]Formato!$C46="","",([1]Formato!$C46/$C$115)*100)</f>
        <v/>
      </c>
    </row>
    <row r="47" spans="1:4" ht="15" customHeight="1" x14ac:dyDescent="0.25">
      <c r="A47" s="6"/>
      <c r="B47" s="17" t="s">
        <v>46</v>
      </c>
      <c r="C47" s="8"/>
      <c r="D47" s="9" t="str">
        <f>IF([1]Formato!$C47="","",([1]Formato!$C47/$C$115)*100)</f>
        <v/>
      </c>
    </row>
    <row r="48" spans="1:4" ht="15" customHeight="1" x14ac:dyDescent="0.25">
      <c r="A48" s="10"/>
      <c r="B48" s="21" t="s">
        <v>13</v>
      </c>
      <c r="C48" s="12"/>
      <c r="D48" s="13" t="str">
        <f>IF([1]Formato!$C48="","",([1]Formato!$C48/$C$115)*100)</f>
        <v/>
      </c>
    </row>
    <row r="49" spans="1:4" ht="15" customHeight="1" x14ac:dyDescent="0.25">
      <c r="A49" s="39" t="s">
        <v>47</v>
      </c>
      <c r="B49" s="37"/>
      <c r="C49" s="38">
        <f>SUM(C50:C55)</f>
        <v>0</v>
      </c>
      <c r="D49" s="35" t="str">
        <f>IF(C49=0,"",(C49/$C$115)*100)</f>
        <v/>
      </c>
    </row>
    <row r="50" spans="1:4" ht="15" customHeight="1" x14ac:dyDescent="0.25">
      <c r="A50" s="10"/>
      <c r="B50" s="18" t="s">
        <v>48</v>
      </c>
      <c r="C50" s="12"/>
      <c r="D50" s="13" t="str">
        <f>IF([1]Formato!$C50="","",([1]Formato!$C50/$C$115)*100)</f>
        <v/>
      </c>
    </row>
    <row r="51" spans="1:4" ht="15" customHeight="1" x14ac:dyDescent="0.25">
      <c r="A51" s="6"/>
      <c r="B51" s="17" t="s">
        <v>49</v>
      </c>
      <c r="C51" s="8"/>
      <c r="D51" s="9" t="str">
        <f>IF([1]Formato!$C51="","",([1]Formato!$C51/$C$115)*100)</f>
        <v/>
      </c>
    </row>
    <row r="52" spans="1:4" ht="15" customHeight="1" x14ac:dyDescent="0.25">
      <c r="A52" s="10"/>
      <c r="B52" s="18" t="s">
        <v>50</v>
      </c>
      <c r="C52" s="12"/>
      <c r="D52" s="13" t="str">
        <f>IF([1]Formato!$C52="","",([1]Formato!$C52/$C$115)*100)</f>
        <v/>
      </c>
    </row>
    <row r="53" spans="1:4" ht="15" customHeight="1" x14ac:dyDescent="0.25">
      <c r="A53" s="6"/>
      <c r="B53" s="17" t="s">
        <v>51</v>
      </c>
      <c r="C53" s="8"/>
      <c r="D53" s="9" t="str">
        <f>IF([1]Formato!$C53="","",([1]Formato!$C53/$C$115)*100)</f>
        <v/>
      </c>
    </row>
    <row r="54" spans="1:4" ht="15" customHeight="1" x14ac:dyDescent="0.25">
      <c r="A54" s="10"/>
      <c r="B54" s="18" t="s">
        <v>52</v>
      </c>
      <c r="C54" s="12"/>
      <c r="D54" s="13" t="str">
        <f>IF([1]Formato!$C54="","",([1]Formato!$C54/$C$115)*100)</f>
        <v/>
      </c>
    </row>
    <row r="55" spans="1:4" ht="15" customHeight="1" x14ac:dyDescent="0.25">
      <c r="A55" s="6"/>
      <c r="B55" s="19" t="s">
        <v>53</v>
      </c>
      <c r="C55" s="8"/>
      <c r="D55" s="9" t="str">
        <f>IF([1]Formato!$C55="","",([1]Formato!$C55/$C$115)*100)</f>
        <v/>
      </c>
    </row>
    <row r="56" spans="1:4" ht="15" customHeight="1" x14ac:dyDescent="0.25">
      <c r="A56" s="39" t="s">
        <v>54</v>
      </c>
      <c r="B56" s="37"/>
      <c r="C56" s="38">
        <f>SUM(C57:C63)</f>
        <v>0</v>
      </c>
      <c r="D56" s="35" t="str">
        <f>IF(C56=0,"",(C56/$C$115)*100)</f>
        <v/>
      </c>
    </row>
    <row r="57" spans="1:4" ht="15" customHeight="1" x14ac:dyDescent="0.25">
      <c r="A57" s="6"/>
      <c r="B57" s="17" t="s">
        <v>55</v>
      </c>
      <c r="C57" s="8"/>
      <c r="D57" s="9" t="str">
        <f>IF([1]Formato!$C57="","",([1]Formato!$C57/$C$115)*100)</f>
        <v/>
      </c>
    </row>
    <row r="58" spans="1:4" ht="15" customHeight="1" x14ac:dyDescent="0.25">
      <c r="A58" s="10"/>
      <c r="B58" s="18" t="s">
        <v>56</v>
      </c>
      <c r="C58" s="12"/>
      <c r="D58" s="13" t="str">
        <f>IF([1]Formato!$C58="","",([1]Formato!$C58/$C$115)*100)</f>
        <v/>
      </c>
    </row>
    <row r="59" spans="1:4" ht="15" customHeight="1" x14ac:dyDescent="0.25">
      <c r="A59" s="6"/>
      <c r="B59" s="17" t="s">
        <v>57</v>
      </c>
      <c r="C59" s="8"/>
      <c r="D59" s="9" t="str">
        <f>IF([1]Formato!$C59="","",([1]Formato!$C59/$C$115)*100)</f>
        <v/>
      </c>
    </row>
    <row r="60" spans="1:4" ht="15" customHeight="1" x14ac:dyDescent="0.25">
      <c r="A60" s="10"/>
      <c r="B60" s="18" t="s">
        <v>58</v>
      </c>
      <c r="C60" s="12"/>
      <c r="D60" s="13" t="str">
        <f>IF([1]Formato!$C60="","",([1]Formato!$C60/$C$115)*100)</f>
        <v/>
      </c>
    </row>
    <row r="61" spans="1:4" ht="15" customHeight="1" x14ac:dyDescent="0.25">
      <c r="A61" s="6"/>
      <c r="B61" s="17" t="s">
        <v>59</v>
      </c>
      <c r="C61" s="8"/>
      <c r="D61" s="9" t="str">
        <f>IF([1]Formato!$C61="","",([1]Formato!$C61/$C$115)*100)</f>
        <v/>
      </c>
    </row>
    <row r="62" spans="1:4" ht="15" customHeight="1" x14ac:dyDescent="0.25">
      <c r="A62" s="10"/>
      <c r="B62" s="18" t="s">
        <v>60</v>
      </c>
      <c r="C62" s="12"/>
      <c r="D62" s="13" t="str">
        <f>IF([1]Formato!$C62="","",([1]Formato!$C62/$C$115)*100)</f>
        <v/>
      </c>
    </row>
    <row r="63" spans="1:4" ht="15" customHeight="1" x14ac:dyDescent="0.25">
      <c r="A63" s="6"/>
      <c r="B63" s="19" t="s">
        <v>61</v>
      </c>
      <c r="C63" s="8"/>
      <c r="D63" s="9" t="str">
        <f>IF([1]Formato!$C63="","",([1]Formato!$C63/$C$115)*100)</f>
        <v/>
      </c>
    </row>
    <row r="64" spans="1:4" ht="15" customHeight="1" x14ac:dyDescent="0.25">
      <c r="A64" s="39" t="s">
        <v>62</v>
      </c>
      <c r="B64" s="37"/>
      <c r="C64" s="38">
        <f>SUM(C65:C69)</f>
        <v>0</v>
      </c>
      <c r="D64" s="35" t="str">
        <f>IF(C64=0,"",(C64/$C$115)*100)</f>
        <v/>
      </c>
    </row>
    <row r="65" spans="1:4" ht="15" customHeight="1" x14ac:dyDescent="0.25">
      <c r="A65" s="6"/>
      <c r="B65" s="17" t="s">
        <v>63</v>
      </c>
      <c r="C65" s="8"/>
      <c r="D65" s="9" t="str">
        <f>IF([1]Formato!$C65="","",([1]Formato!$C65/$C$115)*100)</f>
        <v/>
      </c>
    </row>
    <row r="66" spans="1:4" ht="15" customHeight="1" x14ac:dyDescent="0.25">
      <c r="A66" s="10"/>
      <c r="B66" s="18" t="s">
        <v>64</v>
      </c>
      <c r="C66" s="12"/>
      <c r="D66" s="13" t="str">
        <f>IF([1]Formato!$C66="","",([1]Formato!$C66/$C$115)*100)</f>
        <v/>
      </c>
    </row>
    <row r="67" spans="1:4" ht="15" customHeight="1" x14ac:dyDescent="0.25">
      <c r="A67" s="6"/>
      <c r="B67" s="17" t="s">
        <v>65</v>
      </c>
      <c r="C67" s="8"/>
      <c r="D67" s="9" t="str">
        <f>IF([1]Formato!$C67="","",([1]Formato!$C67/$C$115)*100)</f>
        <v/>
      </c>
    </row>
    <row r="68" spans="1:4" ht="15" customHeight="1" x14ac:dyDescent="0.25">
      <c r="A68" s="10"/>
      <c r="B68" s="18" t="s">
        <v>66</v>
      </c>
      <c r="C68" s="12"/>
      <c r="D68" s="13" t="str">
        <f>IF([1]Formato!$C68="","",([1]Formato!$C68/$C$115)*100)</f>
        <v/>
      </c>
    </row>
    <row r="69" spans="1:4" ht="15" customHeight="1" x14ac:dyDescent="0.25">
      <c r="A69" s="6"/>
      <c r="B69" s="19" t="s">
        <v>67</v>
      </c>
      <c r="C69" s="8"/>
      <c r="D69" s="9" t="str">
        <f>IF([1]Formato!$C69="","",([1]Formato!$C69/$C$115)*100)</f>
        <v/>
      </c>
    </row>
    <row r="70" spans="1:4" ht="15" customHeight="1" x14ac:dyDescent="0.25">
      <c r="A70" s="22" t="s">
        <v>68</v>
      </c>
      <c r="B70" s="16"/>
      <c r="C70" s="20"/>
      <c r="D70" s="13" t="str">
        <f>IF([1]Formato!$C70="","",([1]Formato!$C70/$C$115)*100)</f>
        <v/>
      </c>
    </row>
    <row r="71" spans="1:4" ht="15" customHeight="1" x14ac:dyDescent="0.25">
      <c r="A71" s="39" t="s">
        <v>69</v>
      </c>
      <c r="B71" s="37"/>
      <c r="C71" s="38">
        <f>SUM(C72:C77)</f>
        <v>0</v>
      </c>
      <c r="D71" s="35" t="str">
        <f>IF(C71=0,"",(C71/$C$115)*100)</f>
        <v/>
      </c>
    </row>
    <row r="72" spans="1:4" ht="15" customHeight="1" x14ac:dyDescent="0.25">
      <c r="A72" s="10"/>
      <c r="B72" s="11" t="s">
        <v>70</v>
      </c>
      <c r="C72" s="12"/>
      <c r="D72" s="13" t="str">
        <f>IF([1]Formato!$C72="","",([1]Formato!$C72/$C$115)*100)</f>
        <v/>
      </c>
    </row>
    <row r="73" spans="1:4" ht="15" customHeight="1" x14ac:dyDescent="0.25">
      <c r="A73" s="6"/>
      <c r="B73" s="7" t="s">
        <v>71</v>
      </c>
      <c r="C73" s="8"/>
      <c r="D73" s="9" t="str">
        <f>IF([1]Formato!$C73="","",([1]Formato!$C73/$C$115)*100)</f>
        <v/>
      </c>
    </row>
    <row r="74" spans="1:4" ht="15" customHeight="1" x14ac:dyDescent="0.25">
      <c r="A74" s="10"/>
      <c r="B74" s="11" t="s">
        <v>72</v>
      </c>
      <c r="C74" s="12"/>
      <c r="D74" s="13" t="str">
        <f>IF([1]Formato!$C74="","",([1]Formato!$C74/$C$115)*100)</f>
        <v/>
      </c>
    </row>
    <row r="75" spans="1:4" ht="15" customHeight="1" x14ac:dyDescent="0.25">
      <c r="A75" s="6"/>
      <c r="B75" s="7" t="s">
        <v>73</v>
      </c>
      <c r="C75" s="8"/>
      <c r="D75" s="9" t="str">
        <f>IF([1]Formato!$C75="","",([1]Formato!$C75/$C$115)*100)</f>
        <v/>
      </c>
    </row>
    <row r="76" spans="1:4" ht="15" customHeight="1" x14ac:dyDescent="0.25">
      <c r="A76" s="10"/>
      <c r="B76" s="11" t="s">
        <v>74</v>
      </c>
      <c r="C76" s="12"/>
      <c r="D76" s="13" t="str">
        <f>IF([1]Formato!$C76="","",([1]Formato!$C76/$C$115)*100)</f>
        <v/>
      </c>
    </row>
    <row r="77" spans="1:4" ht="15" customHeight="1" x14ac:dyDescent="0.25">
      <c r="A77" s="6"/>
      <c r="B77" s="23" t="s">
        <v>53</v>
      </c>
      <c r="C77" s="8"/>
      <c r="D77" s="9" t="str">
        <f>IF([1]Formato!$C77="","",([1]Formato!$C77/$C$115)*100)</f>
        <v/>
      </c>
    </row>
    <row r="78" spans="1:4" ht="15" customHeight="1" x14ac:dyDescent="0.25">
      <c r="A78" s="39" t="s">
        <v>75</v>
      </c>
      <c r="B78" s="37"/>
      <c r="C78" s="38">
        <f>SUM(C79:C84)</f>
        <v>0</v>
      </c>
      <c r="D78" s="35" t="str">
        <f>IF(C78=0,"",(C78/$C$115)*100)</f>
        <v/>
      </c>
    </row>
    <row r="79" spans="1:4" ht="15" customHeight="1" x14ac:dyDescent="0.25">
      <c r="A79" s="6"/>
      <c r="B79" s="7" t="s">
        <v>70</v>
      </c>
      <c r="C79" s="8"/>
      <c r="D79" s="9" t="str">
        <f>IF([1]Formato!$C79="","",([1]Formato!$C79/$C$115)*100)</f>
        <v/>
      </c>
    </row>
    <row r="80" spans="1:4" ht="15" customHeight="1" x14ac:dyDescent="0.25">
      <c r="A80" s="10"/>
      <c r="B80" s="11" t="s">
        <v>71</v>
      </c>
      <c r="C80" s="12"/>
      <c r="D80" s="13" t="str">
        <f>IF([1]Formato!$C80="","",([1]Formato!$C80/$C$115)*100)</f>
        <v/>
      </c>
    </row>
    <row r="81" spans="1:4" ht="15" customHeight="1" x14ac:dyDescent="0.25">
      <c r="A81" s="6"/>
      <c r="B81" s="7" t="s">
        <v>72</v>
      </c>
      <c r="C81" s="8"/>
      <c r="D81" s="9" t="str">
        <f>IF([1]Formato!$C81="","",([1]Formato!$C81/$C$115)*100)</f>
        <v/>
      </c>
    </row>
    <row r="82" spans="1:4" ht="15" customHeight="1" x14ac:dyDescent="0.25">
      <c r="A82" s="10"/>
      <c r="B82" s="11" t="s">
        <v>73</v>
      </c>
      <c r="C82" s="12"/>
      <c r="D82" s="13" t="str">
        <f>IF([1]Formato!$C82="","",([1]Formato!$C82/$C$115)*100)</f>
        <v/>
      </c>
    </row>
    <row r="83" spans="1:4" ht="15" customHeight="1" x14ac:dyDescent="0.25">
      <c r="A83" s="6"/>
      <c r="B83" s="7" t="s">
        <v>74</v>
      </c>
      <c r="C83" s="8"/>
      <c r="D83" s="9" t="str">
        <f>IF([1]Formato!$C83="","",([1]Formato!$C83/$C$115)*100)</f>
        <v/>
      </c>
    </row>
    <row r="84" spans="1:4" ht="15" customHeight="1" x14ac:dyDescent="0.25">
      <c r="A84" s="10"/>
      <c r="B84" s="14" t="s">
        <v>53</v>
      </c>
      <c r="C84" s="12"/>
      <c r="D84" s="13" t="str">
        <f>IF([1]Formato!$C84="","",([1]Formato!$C84/$C$115)*100)</f>
        <v/>
      </c>
    </row>
    <row r="85" spans="1:4" ht="15" customHeight="1" x14ac:dyDescent="0.25">
      <c r="A85" s="39" t="s">
        <v>76</v>
      </c>
      <c r="B85" s="37"/>
      <c r="C85" s="38">
        <f>SUM(C86:C88)</f>
        <v>0</v>
      </c>
      <c r="D85" s="35" t="str">
        <f>IF(C85=0,"",(C85/$C$115)*100)</f>
        <v/>
      </c>
    </row>
    <row r="86" spans="1:4" ht="15" customHeight="1" x14ac:dyDescent="0.25">
      <c r="A86" s="10"/>
      <c r="B86" s="11" t="s">
        <v>77</v>
      </c>
      <c r="C86" s="12"/>
      <c r="D86" s="13" t="str">
        <f>IF([1]Formato!$C86="","",([1]Formato!$C86/$C$115)*100)</f>
        <v/>
      </c>
    </row>
    <row r="87" spans="1:4" ht="15" customHeight="1" x14ac:dyDescent="0.25">
      <c r="A87" s="6"/>
      <c r="B87" s="7" t="s">
        <v>78</v>
      </c>
      <c r="C87" s="8"/>
      <c r="D87" s="9" t="str">
        <f>IF([1]Formato!$C87="","",([1]Formato!$C87/$C$115)*100)</f>
        <v/>
      </c>
    </row>
    <row r="88" spans="1:4" ht="15" customHeight="1" x14ac:dyDescent="0.25">
      <c r="A88" s="10"/>
      <c r="B88" s="14" t="s">
        <v>18</v>
      </c>
      <c r="C88" s="12"/>
      <c r="D88" s="13" t="str">
        <f>IF([1]Formato!$C88="","",([1]Formato!$C88/$C$115)*100)</f>
        <v/>
      </c>
    </row>
    <row r="89" spans="1:4" ht="15" customHeight="1" x14ac:dyDescent="0.25">
      <c r="A89" s="39" t="s">
        <v>79</v>
      </c>
      <c r="B89" s="37"/>
      <c r="C89" s="38">
        <f>SUM(C90:C91)</f>
        <v>0</v>
      </c>
      <c r="D89" s="35" t="str">
        <f>IF(C89=0,"",(C89/$C$115)*100)</f>
        <v/>
      </c>
    </row>
    <row r="90" spans="1:4" ht="15" customHeight="1" x14ac:dyDescent="0.25">
      <c r="A90" s="10"/>
      <c r="B90" s="11" t="s">
        <v>80</v>
      </c>
      <c r="C90" s="12"/>
      <c r="D90" s="13" t="str">
        <f>IF([1]Formato!$C90="","",([1]Formato!$C90/$C$115)*100)</f>
        <v/>
      </c>
    </row>
    <row r="91" spans="1:4" ht="15" customHeight="1" x14ac:dyDescent="0.25">
      <c r="A91" s="6"/>
      <c r="B91" s="7" t="s">
        <v>81</v>
      </c>
      <c r="C91" s="8"/>
      <c r="D91" s="9" t="str">
        <f>IF([1]Formato!$C91="","",([1]Formato!$C91/$C$115)*100)</f>
        <v/>
      </c>
    </row>
    <row r="92" spans="1:4" ht="15" customHeight="1" x14ac:dyDescent="0.25">
      <c r="A92" s="39" t="s">
        <v>82</v>
      </c>
      <c r="B92" s="37"/>
      <c r="C92" s="38">
        <f>SUM(C93:C99)</f>
        <v>0</v>
      </c>
      <c r="D92" s="35" t="str">
        <f>IF(C92=0,"",(C92/$C$115)*100)</f>
        <v/>
      </c>
    </row>
    <row r="93" spans="1:4" ht="15" customHeight="1" x14ac:dyDescent="0.25">
      <c r="A93" s="6"/>
      <c r="B93" s="7" t="s">
        <v>83</v>
      </c>
      <c r="C93" s="8"/>
      <c r="D93" s="9" t="str">
        <f>IF([1]Formato!$C93="","",([1]Formato!$C93/$C$115)*100)</f>
        <v/>
      </c>
    </row>
    <row r="94" spans="1:4" ht="15" customHeight="1" x14ac:dyDescent="0.25">
      <c r="A94" s="10"/>
      <c r="B94" s="11" t="s">
        <v>84</v>
      </c>
      <c r="C94" s="12"/>
      <c r="D94" s="13" t="str">
        <f>IF([1]Formato!$C94="","",([1]Formato!$C94/$C$115)*100)</f>
        <v/>
      </c>
    </row>
    <row r="95" spans="1:4" ht="15" customHeight="1" x14ac:dyDescent="0.25">
      <c r="A95" s="6"/>
      <c r="B95" s="7" t="s">
        <v>85</v>
      </c>
      <c r="C95" s="8"/>
      <c r="D95" s="9" t="str">
        <f>IF([1]Formato!$C95="","",([1]Formato!$C95/$C$115)*100)</f>
        <v/>
      </c>
    </row>
    <row r="96" spans="1:4" ht="15" customHeight="1" x14ac:dyDescent="0.25">
      <c r="A96" s="10"/>
      <c r="B96" s="11" t="s">
        <v>86</v>
      </c>
      <c r="C96" s="12"/>
      <c r="D96" s="13" t="str">
        <f>IF([1]Formato!$C96="","",([1]Formato!$C96/$C$115)*100)</f>
        <v/>
      </c>
    </row>
    <row r="97" spans="1:4" ht="15" customHeight="1" x14ac:dyDescent="0.25">
      <c r="A97" s="6"/>
      <c r="B97" s="7" t="s">
        <v>87</v>
      </c>
      <c r="C97" s="8"/>
      <c r="D97" s="9" t="str">
        <f>IF([1]Formato!$C97="","",([1]Formato!$C97/$C$115)*100)</f>
        <v/>
      </c>
    </row>
    <row r="98" spans="1:4" ht="15" customHeight="1" x14ac:dyDescent="0.25">
      <c r="A98" s="10"/>
      <c r="B98" s="11" t="s">
        <v>88</v>
      </c>
      <c r="C98" s="12"/>
      <c r="D98" s="13" t="str">
        <f>IF([1]Formato!$C98="","",([1]Formato!$C98/$C$115)*100)</f>
        <v/>
      </c>
    </row>
    <row r="99" spans="1:4" ht="15" customHeight="1" x14ac:dyDescent="0.25">
      <c r="A99" s="6"/>
      <c r="B99" s="23" t="s">
        <v>61</v>
      </c>
      <c r="C99" s="8"/>
      <c r="D99" s="9" t="str">
        <f>IF([1]Formato!$C99="","",([1]Formato!$C99/$C$115)*100)</f>
        <v/>
      </c>
    </row>
    <row r="100" spans="1:4" ht="15" customHeight="1" x14ac:dyDescent="0.25">
      <c r="A100" s="22" t="s">
        <v>89</v>
      </c>
      <c r="B100" s="16"/>
      <c r="C100" s="20"/>
      <c r="D100" s="13" t="str">
        <f>IF([1]Formato!$C100="","",([1]Formato!$C100/$C$115)*100)</f>
        <v/>
      </c>
    </row>
    <row r="101" spans="1:4" ht="15" customHeight="1" x14ac:dyDescent="0.25">
      <c r="A101" s="39" t="s">
        <v>90</v>
      </c>
      <c r="B101" s="37"/>
      <c r="C101" s="38">
        <v>1</v>
      </c>
      <c r="D101" s="35">
        <f>IF(C101=0,"",(C101/$C$115)*100)</f>
        <v>100</v>
      </c>
    </row>
    <row r="102" spans="1:4" ht="15" customHeight="1" x14ac:dyDescent="0.25">
      <c r="A102" s="6"/>
      <c r="B102" s="7" t="s">
        <v>91</v>
      </c>
      <c r="C102" s="8"/>
      <c r="D102" s="9" t="str">
        <f>IF([1]Formato!$C102="","",([1]Formato!$C102/$C$115)*100)</f>
        <v/>
      </c>
    </row>
    <row r="103" spans="1:4" ht="15" customHeight="1" x14ac:dyDescent="0.25">
      <c r="A103" s="10"/>
      <c r="B103" s="11" t="s">
        <v>92</v>
      </c>
      <c r="C103" s="12"/>
      <c r="D103" s="13" t="str">
        <f>IF([1]Formato!$C103="","",([1]Formato!$C103/$C$115)*100)</f>
        <v/>
      </c>
    </row>
    <row r="104" spans="1:4" ht="15" customHeight="1" x14ac:dyDescent="0.25">
      <c r="A104" s="6"/>
      <c r="B104" s="7" t="s">
        <v>93</v>
      </c>
      <c r="C104" s="8"/>
      <c r="D104" s="9" t="str">
        <f>IF([1]Formato!$C104="","",([1]Formato!$C104/$C$115)*100)</f>
        <v/>
      </c>
    </row>
    <row r="105" spans="1:4" ht="15" customHeight="1" x14ac:dyDescent="0.25">
      <c r="A105" s="10"/>
      <c r="B105" s="11" t="s">
        <v>94</v>
      </c>
      <c r="C105" s="12"/>
      <c r="D105" s="13" t="str">
        <f>IF([1]Formato!$C105="","",([1]Formato!$C105/$C$115)*100)</f>
        <v/>
      </c>
    </row>
    <row r="106" spans="1:4" ht="15" customHeight="1" x14ac:dyDescent="0.25">
      <c r="A106" s="6"/>
      <c r="B106" s="7" t="s">
        <v>95</v>
      </c>
      <c r="C106" s="8"/>
      <c r="D106" s="9" t="str">
        <f>IF([1]Formato!$C106="","",([1]Formato!$C106/$C$115)*100)</f>
        <v/>
      </c>
    </row>
    <row r="107" spans="1:4" ht="15" customHeight="1" x14ac:dyDescent="0.25">
      <c r="A107" s="10"/>
      <c r="B107" s="11" t="s">
        <v>96</v>
      </c>
      <c r="C107" s="12"/>
      <c r="D107" s="13" t="str">
        <f>IF([1]Formato!$C107="","",([1]Formato!$C107/$C$115)*100)</f>
        <v/>
      </c>
    </row>
    <row r="108" spans="1:4" ht="15" customHeight="1" x14ac:dyDescent="0.25">
      <c r="A108" s="6"/>
      <c r="B108" s="23" t="s">
        <v>97</v>
      </c>
      <c r="C108" s="8"/>
      <c r="D108" s="9" t="str">
        <f>IF([1]Formato!$C108="","",([1]Formato!$C108/$C$115)*100)</f>
        <v/>
      </c>
    </row>
    <row r="109" spans="1:4" ht="15" customHeight="1" x14ac:dyDescent="0.25">
      <c r="A109" s="10"/>
      <c r="B109" s="11" t="s">
        <v>98</v>
      </c>
      <c r="C109" s="12">
        <v>1</v>
      </c>
      <c r="D109" s="13">
        <v>100</v>
      </c>
    </row>
    <row r="110" spans="1:4" ht="45" x14ac:dyDescent="0.25">
      <c r="A110" s="39" t="s">
        <v>99</v>
      </c>
      <c r="B110" s="37"/>
      <c r="C110" s="38" t="s">
        <v>100</v>
      </c>
      <c r="D110" s="35"/>
    </row>
    <row r="111" spans="1:4" x14ac:dyDescent="0.25">
      <c r="A111" s="10"/>
      <c r="B111" s="24" t="s">
        <v>101</v>
      </c>
      <c r="C111" s="25"/>
      <c r="D111" s="13"/>
    </row>
    <row r="112" spans="1:4" x14ac:dyDescent="0.25">
      <c r="A112" s="6"/>
      <c r="B112" s="26" t="s">
        <v>102</v>
      </c>
      <c r="C112" s="27"/>
      <c r="D112" s="9"/>
    </row>
    <row r="113" spans="1:4" x14ac:dyDescent="0.25">
      <c r="A113" s="10"/>
      <c r="B113" s="24" t="s">
        <v>103</v>
      </c>
      <c r="C113" s="25"/>
      <c r="D113" s="13"/>
    </row>
    <row r="114" spans="1:4" x14ac:dyDescent="0.25">
      <c r="A114" s="6"/>
      <c r="B114" s="26" t="s">
        <v>104</v>
      </c>
      <c r="C114" s="27"/>
      <c r="D114" s="9"/>
    </row>
    <row r="115" spans="1:4" ht="15" customHeight="1" x14ac:dyDescent="0.25">
      <c r="A115" s="40" t="s">
        <v>105</v>
      </c>
      <c r="B115" s="41"/>
      <c r="C115" s="42">
        <f>SUM(C8,C13,C14,C18,C19,C29,C30,C31,C36,C37,C38,C39,C44,C49,C56,C64,C71,C70,C78,C85,C89,C92,C100,C101)</f>
        <v>1</v>
      </c>
      <c r="D115" s="43">
        <f>IF(C115=0,"",(C115/$C$115)*100)</f>
        <v>100</v>
      </c>
    </row>
    <row r="116" spans="1:4" x14ac:dyDescent="0.25"/>
    <row r="117" spans="1:4" x14ac:dyDescent="0.25"/>
    <row r="118" spans="1:4" x14ac:dyDescent="0.25"/>
    <row r="119" spans="1:4" x14ac:dyDescent="0.25"/>
  </sheetData>
  <mergeCells count="6">
    <mergeCell ref="A7:B7"/>
    <mergeCell ref="B1:D1"/>
    <mergeCell ref="B3:D3"/>
    <mergeCell ref="F3:F5"/>
    <mergeCell ref="A5:C5"/>
    <mergeCell ref="A6:C6"/>
  </mergeCells>
  <conditionalFormatting sqref="C15:C17 C20:C28 C40:C43 C50:C55 C57:C63 C65:C69 C72:C77 C79:C84 C86:C88 C90:C91">
    <cfRule type="containsBlanks" dxfId="77" priority="11">
      <formula>LEN(TRIM(C15))=0</formula>
    </cfRule>
  </conditionalFormatting>
  <conditionalFormatting sqref="C93:C99">
    <cfRule type="containsBlanks" dxfId="76" priority="6">
      <formula>LEN(TRIM(C93))=0</formula>
    </cfRule>
  </conditionalFormatting>
  <conditionalFormatting sqref="C102:C109">
    <cfRule type="containsBlanks" dxfId="75" priority="1">
      <formula>LEN(TRIM(C102))=0</formula>
    </cfRule>
  </conditionalFormatting>
  <conditionalFormatting sqref="C111:C114">
    <cfRule type="containsBlanks" dxfId="74" priority="5">
      <formula>LEN(TRIM(C111))=0</formula>
    </cfRule>
  </conditionalFormatting>
  <conditionalFormatting sqref="D4">
    <cfRule type="containsErrors" dxfId="73" priority="14">
      <formula>ISERROR(D4)</formula>
    </cfRule>
  </conditionalFormatting>
  <conditionalFormatting sqref="D5:D6">
    <cfRule type="containsText" dxfId="72" priority="10" operator="containsText" text="Seleccionar">
      <formula>NOT(ISERROR(SEARCH("Seleccionar",D5)))</formula>
    </cfRule>
    <cfRule type="containsText" dxfId="71" priority="15" operator="containsText" text="dd/mm/aaaa">
      <formula>NOT(ISERROR(SEARCH("dd/mm/aaaa",D5)))</formula>
    </cfRule>
  </conditionalFormatting>
  <conditionalFormatting sqref="D6 C9:C12 C32:C35 C45:C48">
    <cfRule type="containsBlanks" dxfId="70" priority="12">
      <formula>LEN(TRIM(C6))=0</formula>
    </cfRule>
  </conditionalFormatting>
  <dataValidations count="1">
    <dataValidation type="whole" allowBlank="1" showInputMessage="1" showErrorMessage="1" sqref="C15:C17 C20:C28 C40:C43 C50:C55 C57:C63 C65:C70 C72:C77 C79:C84 C86:C88 C90:C91 C93:C109 C9:C12 C32:C38 C45:C48">
      <formula1>0</formula1>
      <formula2>30000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3">
              <controlPr defaultSize="0" print="0" autoFill="0" autoPict="0" macro="[1]!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6"/>
  <sheetViews>
    <sheetView showGridLines="0" workbookViewId="0">
      <selection activeCell="G6" sqref="G6"/>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6384" width="11.42578125" hidden="1"/>
  </cols>
  <sheetData>
    <row r="1" spans="1:7" ht="21.75" customHeight="1" x14ac:dyDescent="0.25">
      <c r="A1" s="94" t="s">
        <v>106</v>
      </c>
      <c r="B1" s="94"/>
      <c r="C1" s="94"/>
      <c r="D1" s="94"/>
      <c r="E1" s="94"/>
      <c r="F1" s="94"/>
      <c r="G1" s="94"/>
    </row>
    <row r="2" spans="1:7" x14ac:dyDescent="0.25">
      <c r="A2" t="s">
        <v>1</v>
      </c>
    </row>
    <row r="3" spans="1:7" ht="27.75" customHeight="1" x14ac:dyDescent="0.25">
      <c r="A3" s="95" t="s">
        <v>2</v>
      </c>
      <c r="B3" s="95"/>
      <c r="C3" s="95"/>
      <c r="D3" s="95"/>
      <c r="E3" s="95"/>
      <c r="F3" s="95"/>
      <c r="G3" s="95"/>
    </row>
    <row r="4" spans="1:7" x14ac:dyDescent="0.25">
      <c r="A4" s="44"/>
      <c r="B4" s="44"/>
      <c r="C4" s="44"/>
      <c r="D4" s="44"/>
      <c r="E4" s="44"/>
      <c r="F4" s="45"/>
      <c r="G4" s="46" t="str">
        <f>IF(A3="Seleccionar el nombre del sujeto obligado","",VLOOKUP(A3,[2]Catálogo!B1:C880,2,0))</f>
        <v>60218</v>
      </c>
    </row>
    <row r="5" spans="1:7" ht="22.7" customHeight="1" x14ac:dyDescent="0.25">
      <c r="A5" s="92" t="s">
        <v>3</v>
      </c>
      <c r="B5" s="92"/>
      <c r="C5" s="92"/>
      <c r="D5" s="92"/>
      <c r="E5" s="92"/>
      <c r="F5" s="93"/>
      <c r="G5" s="47" t="s">
        <v>175</v>
      </c>
    </row>
    <row r="6" spans="1:7" ht="22.7" customHeight="1" x14ac:dyDescent="0.25">
      <c r="A6" s="96" t="s">
        <v>107</v>
      </c>
      <c r="B6" s="92"/>
      <c r="C6" s="92"/>
      <c r="D6" s="92"/>
      <c r="E6" s="92"/>
      <c r="F6" s="93"/>
      <c r="G6" s="47" t="s">
        <v>5</v>
      </c>
    </row>
    <row r="7" spans="1:7" ht="5.25" customHeight="1" x14ac:dyDescent="0.25"/>
    <row r="8" spans="1:7" ht="15" customHeight="1" x14ac:dyDescent="0.25">
      <c r="E8" s="96" t="s">
        <v>108</v>
      </c>
      <c r="F8" s="92"/>
      <c r="G8" s="92"/>
    </row>
    <row r="9" spans="1:7" s="48" customFormat="1" ht="45.75" customHeight="1" x14ac:dyDescent="0.25">
      <c r="A9" s="55" t="s">
        <v>109</v>
      </c>
      <c r="B9" s="55" t="s">
        <v>110</v>
      </c>
      <c r="C9" s="55" t="s">
        <v>111</v>
      </c>
      <c r="D9" s="55" t="s">
        <v>112</v>
      </c>
      <c r="E9" s="56" t="s">
        <v>113</v>
      </c>
      <c r="F9" s="56" t="s">
        <v>114</v>
      </c>
      <c r="G9" s="56" t="s">
        <v>115</v>
      </c>
    </row>
    <row r="10" spans="1:7" x14ac:dyDescent="0.25">
      <c r="A10" s="49">
        <v>1</v>
      </c>
      <c r="B10" s="50"/>
      <c r="C10" s="51"/>
      <c r="D10" s="51"/>
      <c r="E10" s="51"/>
      <c r="F10" s="51"/>
      <c r="G10" s="51"/>
    </row>
    <row r="11" spans="1:7" x14ac:dyDescent="0.25">
      <c r="A11" s="49">
        <v>2</v>
      </c>
      <c r="B11" s="50"/>
      <c r="C11" s="51"/>
      <c r="D11" s="51"/>
      <c r="E11" s="51"/>
      <c r="F11" s="51"/>
      <c r="G11" s="51"/>
    </row>
    <row r="12" spans="1:7" x14ac:dyDescent="0.25">
      <c r="A12" s="52">
        <v>3</v>
      </c>
      <c r="B12" s="53"/>
      <c r="C12" s="53"/>
      <c r="D12" s="53"/>
      <c r="E12" s="53"/>
      <c r="F12" s="53"/>
      <c r="G12" s="53"/>
    </row>
    <row r="13" spans="1:7" x14ac:dyDescent="0.25">
      <c r="A13" s="49">
        <v>4</v>
      </c>
      <c r="B13" s="51"/>
      <c r="C13" s="51"/>
      <c r="D13" s="51"/>
      <c r="E13" s="51"/>
      <c r="F13" s="51"/>
      <c r="G13" s="51"/>
    </row>
    <row r="14" spans="1:7" x14ac:dyDescent="0.25">
      <c r="A14" s="49">
        <v>5</v>
      </c>
      <c r="B14" s="53"/>
      <c r="C14" s="53"/>
      <c r="D14" s="53"/>
      <c r="E14" s="53"/>
      <c r="F14" s="53"/>
      <c r="G14" s="53"/>
    </row>
    <row r="15" spans="1:7" x14ac:dyDescent="0.25">
      <c r="A15" s="49">
        <v>6</v>
      </c>
      <c r="B15" s="51"/>
      <c r="C15" s="51"/>
      <c r="D15" s="51"/>
      <c r="E15" s="51"/>
      <c r="F15" s="51"/>
      <c r="G15" s="51"/>
    </row>
    <row r="16" spans="1:7" x14ac:dyDescent="0.25">
      <c r="A16" s="52">
        <v>7</v>
      </c>
      <c r="B16" s="51"/>
      <c r="C16" s="51"/>
      <c r="D16" s="51"/>
      <c r="E16" s="51"/>
      <c r="F16" s="51"/>
      <c r="G16" s="51"/>
    </row>
    <row r="17" spans="1:7" x14ac:dyDescent="0.25">
      <c r="A17" s="49">
        <v>8</v>
      </c>
      <c r="B17" s="51"/>
      <c r="C17" s="51"/>
      <c r="D17" s="51"/>
      <c r="E17" s="51"/>
      <c r="F17" s="51"/>
      <c r="G17" s="51"/>
    </row>
    <row r="18" spans="1:7" x14ac:dyDescent="0.25">
      <c r="A18" s="49">
        <v>9</v>
      </c>
      <c r="B18" s="51"/>
      <c r="C18" s="51"/>
      <c r="D18" s="51"/>
      <c r="E18" s="51"/>
      <c r="F18" s="51"/>
      <c r="G18" s="51"/>
    </row>
    <row r="19" spans="1:7" x14ac:dyDescent="0.25">
      <c r="A19" s="49">
        <v>10</v>
      </c>
      <c r="B19" s="51"/>
      <c r="C19" s="51"/>
      <c r="D19" s="51"/>
      <c r="E19" s="51"/>
      <c r="F19" s="51"/>
      <c r="G19" s="51"/>
    </row>
    <row r="20" spans="1:7" x14ac:dyDescent="0.25">
      <c r="A20" s="52">
        <v>11</v>
      </c>
      <c r="B20" s="51"/>
      <c r="C20" s="51"/>
      <c r="D20" s="51"/>
      <c r="E20" s="51"/>
      <c r="F20" s="51"/>
      <c r="G20" s="51"/>
    </row>
    <row r="21" spans="1:7" x14ac:dyDescent="0.25">
      <c r="A21" s="49">
        <v>12</v>
      </c>
      <c r="B21" s="51"/>
      <c r="C21" s="51"/>
      <c r="D21" s="51"/>
      <c r="E21" s="51"/>
      <c r="F21" s="51"/>
      <c r="G21" s="51"/>
    </row>
    <row r="22" spans="1:7" x14ac:dyDescent="0.25">
      <c r="A22" s="49">
        <v>13</v>
      </c>
      <c r="B22" s="51"/>
      <c r="C22" s="51"/>
      <c r="D22" s="51"/>
      <c r="E22" s="51"/>
      <c r="F22" s="51"/>
      <c r="G22" s="51"/>
    </row>
    <row r="23" spans="1:7" x14ac:dyDescent="0.25">
      <c r="A23" s="49">
        <v>14</v>
      </c>
      <c r="B23" s="51"/>
      <c r="C23" s="51"/>
      <c r="D23" s="51"/>
      <c r="E23" s="51"/>
      <c r="F23" s="51"/>
      <c r="G23" s="51"/>
    </row>
    <row r="24" spans="1:7" x14ac:dyDescent="0.25">
      <c r="A24" s="52">
        <v>15</v>
      </c>
      <c r="B24" s="51"/>
      <c r="C24" s="51"/>
      <c r="D24" s="51"/>
      <c r="E24" s="51"/>
      <c r="F24" s="51"/>
      <c r="G24" s="51"/>
    </row>
    <row r="25" spans="1:7" x14ac:dyDescent="0.25">
      <c r="A25" s="49">
        <v>16</v>
      </c>
      <c r="B25" s="51"/>
      <c r="C25" s="51"/>
      <c r="D25" s="51"/>
      <c r="E25" s="51"/>
      <c r="F25" s="51"/>
      <c r="G25" s="51"/>
    </row>
    <row r="26" spans="1:7" x14ac:dyDescent="0.25">
      <c r="A26" s="49">
        <v>17</v>
      </c>
      <c r="B26" s="51"/>
      <c r="C26" s="51"/>
      <c r="D26" s="51"/>
      <c r="E26" s="51"/>
      <c r="F26" s="51"/>
      <c r="G26" s="51"/>
    </row>
    <row r="27" spans="1:7" x14ac:dyDescent="0.25">
      <c r="A27" s="49">
        <v>18</v>
      </c>
      <c r="B27" s="51"/>
      <c r="C27" s="51"/>
      <c r="D27" s="51"/>
      <c r="E27" s="51"/>
      <c r="F27" s="51"/>
      <c r="G27" s="51"/>
    </row>
    <row r="28" spans="1:7" x14ac:dyDescent="0.25">
      <c r="A28" s="52">
        <v>19</v>
      </c>
      <c r="B28" s="51"/>
      <c r="C28" s="51"/>
      <c r="D28" s="51"/>
      <c r="E28" s="51"/>
      <c r="F28" s="51"/>
      <c r="G28" s="51"/>
    </row>
    <row r="29" spans="1:7" x14ac:dyDescent="0.25">
      <c r="A29" s="49">
        <v>20</v>
      </c>
      <c r="B29" s="51"/>
      <c r="C29" s="51"/>
      <c r="D29" s="51"/>
      <c r="E29" s="51"/>
      <c r="F29" s="51"/>
      <c r="G29" s="51"/>
    </row>
    <row r="30" spans="1:7" x14ac:dyDescent="0.25">
      <c r="A30" s="57" t="s">
        <v>116</v>
      </c>
      <c r="B30" s="57">
        <f>COUNTA(Tabla1[Fecha de la Sesión
(día/mes/año )])</f>
        <v>0</v>
      </c>
      <c r="C30" s="57">
        <f>COUNT(Tabla1[Tipo de sesión
(seleccionar)])</f>
        <v>0</v>
      </c>
      <c r="D30" s="57">
        <f>SUM(Tabla1[Número de asuntos atendidos])</f>
        <v>0</v>
      </c>
      <c r="E30" s="57">
        <f>SUM(Tabla1[Confirmatorias])</f>
        <v>0</v>
      </c>
      <c r="F30" s="57">
        <f>SUM(Tabla1[Revocatorias])</f>
        <v>0</v>
      </c>
      <c r="G30" s="57">
        <f>SUM(Tabla1[Modificatorias])</f>
        <v>0</v>
      </c>
    </row>
    <row r="31" spans="1:7" x14ac:dyDescent="0.25"/>
    <row r="866" spans="2:2" hidden="1" x14ac:dyDescent="0.25">
      <c r="B866" t="s">
        <v>117</v>
      </c>
    </row>
  </sheetData>
  <mergeCells count="5">
    <mergeCell ref="A1:G1"/>
    <mergeCell ref="A3:G3"/>
    <mergeCell ref="A5:F5"/>
    <mergeCell ref="A6:F6"/>
    <mergeCell ref="E8:G8"/>
  </mergeCells>
  <conditionalFormatting sqref="A4:C4">
    <cfRule type="containsText" dxfId="69" priority="5" operator="containsText" text="Capture el nombre del sujeto obligado">
      <formula>NOT(ISERROR(SEARCH("Capture el nombre del sujeto obligado",A4)))</formula>
    </cfRule>
  </conditionalFormatting>
  <conditionalFormatting sqref="G5:G6">
    <cfRule type="containsText" dxfId="68" priority="1" operator="containsText" text="Seleccionar">
      <formula>NOT(ISERROR(SEARCH("Seleccionar",G5)))</formula>
    </cfRule>
  </conditionalFormatting>
  <conditionalFormatting sqref="G6">
    <cfRule type="containsBlanks" dxfId="67" priority="2">
      <formula>LEN(TRIM(G6))=0</formula>
    </cfRule>
    <cfRule type="containsText" dxfId="66" priority="3" operator="containsText" text="dd/mm/aaaa">
      <formula>NOT(ISERROR(SEARCH("dd/mm/aaaa",G6)))</formula>
    </cfRule>
  </conditionalFormatting>
  <dataValidations count="2">
    <dataValidation type="whole" allowBlank="1" showInputMessage="1" showErrorMessage="1" sqref="D10:G29">
      <formula1>0</formula1>
      <formula2>1000000</formula2>
    </dataValidation>
    <dataValidation type="date" operator="greaterThanOrEqual" allowBlank="1" showInputMessage="1" showErrorMessage="1" errorTitle="Error de captura" error="Sólo debe capturar fechas, revise la captura." sqref="B10:B29">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2">
              <controlPr defaultSize="0" print="0" autoFill="0" autoPict="0" macro="[2]!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0"/>
  <sheetViews>
    <sheetView showGridLines="0" tabSelected="1" workbookViewId="0">
      <selection activeCell="C9" sqref="C9"/>
    </sheetView>
  </sheetViews>
  <sheetFormatPr baseColWidth="10" defaultColWidth="0" defaultRowHeight="15" customHeight="1"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97" t="s">
        <v>118</v>
      </c>
      <c r="B1" s="97"/>
      <c r="C1" s="97"/>
      <c r="D1" s="97"/>
      <c r="E1" s="97"/>
      <c r="F1" s="97"/>
      <c r="G1" s="97"/>
      <c r="H1" s="97"/>
    </row>
    <row r="2" spans="1:10" x14ac:dyDescent="0.25">
      <c r="A2" t="s">
        <v>1</v>
      </c>
    </row>
    <row r="3" spans="1:10" ht="24" customHeight="1" x14ac:dyDescent="0.25">
      <c r="A3" s="98" t="s">
        <v>2</v>
      </c>
      <c r="B3" s="90"/>
      <c r="C3" s="90"/>
      <c r="D3" s="90"/>
      <c r="E3" s="90"/>
      <c r="F3" s="90"/>
      <c r="G3" s="90"/>
      <c r="H3" s="90"/>
    </row>
    <row r="4" spans="1:10" x14ac:dyDescent="0.25">
      <c r="A4" s="3"/>
      <c r="B4" s="3"/>
      <c r="H4" s="58" t="str">
        <f>IF(A3="Seleccione el nombre del sujeto obligado","",VLOOKUP(A3,[3]Catálogo!B1:C880,2,0))</f>
        <v>60218</v>
      </c>
    </row>
    <row r="5" spans="1:10" ht="20.25" customHeight="1" x14ac:dyDescent="0.25">
      <c r="A5" s="92" t="s">
        <v>119</v>
      </c>
      <c r="B5" s="92"/>
      <c r="C5" s="92"/>
      <c r="D5" s="92"/>
      <c r="E5" s="92"/>
      <c r="F5" s="92"/>
      <c r="G5" s="92"/>
      <c r="H5" s="47" t="s">
        <v>175</v>
      </c>
    </row>
    <row r="6" spans="1:10" ht="25.5" customHeight="1" x14ac:dyDescent="0.25">
      <c r="A6" s="92" t="s">
        <v>120</v>
      </c>
      <c r="B6" s="92"/>
      <c r="C6" s="92"/>
      <c r="D6" s="92"/>
      <c r="E6" s="92"/>
      <c r="F6" s="92"/>
      <c r="G6" s="92"/>
      <c r="H6" s="47" t="s">
        <v>176</v>
      </c>
    </row>
    <row r="7" spans="1:10" ht="6" customHeight="1" x14ac:dyDescent="0.25"/>
    <row r="8" spans="1:10" ht="57" customHeight="1" x14ac:dyDescent="0.25">
      <c r="A8" s="28" t="s">
        <v>121</v>
      </c>
      <c r="B8" s="28" t="s">
        <v>122</v>
      </c>
      <c r="C8" s="62" t="s">
        <v>123</v>
      </c>
      <c r="D8" s="62" t="s">
        <v>124</v>
      </c>
      <c r="E8" s="62" t="s">
        <v>125</v>
      </c>
      <c r="F8" s="62" t="s">
        <v>126</v>
      </c>
      <c r="G8" s="62" t="s">
        <v>127</v>
      </c>
      <c r="H8" s="62" t="s">
        <v>128</v>
      </c>
      <c r="J8" s="48"/>
    </row>
    <row r="9" spans="1:10" s="48" customFormat="1" ht="43.5" customHeight="1" x14ac:dyDescent="0.25">
      <c r="A9" s="85" t="s">
        <v>177</v>
      </c>
      <c r="B9" s="48" t="s">
        <v>178</v>
      </c>
      <c r="C9" s="60" t="s">
        <v>179</v>
      </c>
      <c r="D9" s="48">
        <v>1</v>
      </c>
      <c r="E9" s="2" t="s">
        <v>180</v>
      </c>
      <c r="F9" s="48" t="s">
        <v>181</v>
      </c>
      <c r="G9" s="48">
        <v>1</v>
      </c>
      <c r="H9" s="86">
        <v>6.25E-2</v>
      </c>
    </row>
    <row r="10" spans="1:10" s="48" customFormat="1" x14ac:dyDescent="0.25">
      <c r="A10" s="59"/>
      <c r="C10" s="60"/>
    </row>
    <row r="11" spans="1:10" s="48" customFormat="1" x14ac:dyDescent="0.25">
      <c r="A11" s="59"/>
      <c r="C11" s="60"/>
    </row>
    <row r="12" spans="1:10" s="48" customFormat="1" x14ac:dyDescent="0.25">
      <c r="A12" s="59"/>
      <c r="C12" s="60"/>
    </row>
    <row r="13" spans="1:10" s="48" customFormat="1" x14ac:dyDescent="0.25">
      <c r="A13" s="59"/>
      <c r="C13" s="60"/>
    </row>
    <row r="14" spans="1:10" s="48" customFormat="1" x14ac:dyDescent="0.25">
      <c r="A14" s="59"/>
      <c r="C14" s="60"/>
    </row>
    <row r="15" spans="1:10" s="48" customFormat="1" x14ac:dyDescent="0.25">
      <c r="A15" s="59"/>
      <c r="C15" s="60"/>
    </row>
    <row r="16" spans="1:10" s="48" customFormat="1" x14ac:dyDescent="0.25">
      <c r="A16" s="59"/>
      <c r="C16" s="60"/>
    </row>
    <row r="17" spans="1:3" s="48" customFormat="1" x14ac:dyDescent="0.25">
      <c r="A17" s="59"/>
      <c r="C17" s="60"/>
    </row>
    <row r="18" spans="1:3" s="48" customFormat="1" x14ac:dyDescent="0.25">
      <c r="A18" s="59"/>
      <c r="C18" s="60"/>
    </row>
    <row r="19" spans="1:3" s="48" customFormat="1" x14ac:dyDescent="0.25">
      <c r="A19" s="59"/>
      <c r="C19" s="60"/>
    </row>
    <row r="20" spans="1:3" s="48" customFormat="1" x14ac:dyDescent="0.25">
      <c r="A20" s="59"/>
      <c r="C20" s="60"/>
    </row>
    <row r="21" spans="1:3" s="48" customFormat="1" x14ac:dyDescent="0.25">
      <c r="A21" s="59"/>
      <c r="C21" s="60"/>
    </row>
    <row r="22" spans="1:3" s="48" customFormat="1" x14ac:dyDescent="0.25">
      <c r="A22" s="59"/>
      <c r="C22" s="60"/>
    </row>
    <row r="23" spans="1:3" s="48" customFormat="1" x14ac:dyDescent="0.25">
      <c r="A23" s="59"/>
      <c r="C23" s="60"/>
    </row>
    <row r="24" spans="1:3" s="48" customFormat="1" x14ac:dyDescent="0.25">
      <c r="A24" s="59"/>
      <c r="C24" s="60"/>
    </row>
    <row r="25" spans="1:3" s="48" customFormat="1" x14ac:dyDescent="0.25">
      <c r="A25" s="59"/>
      <c r="C25" s="60"/>
    </row>
    <row r="26" spans="1:3" s="48" customFormat="1" x14ac:dyDescent="0.25">
      <c r="A26" s="59"/>
      <c r="C26" s="60"/>
    </row>
    <row r="27" spans="1:3" s="48" customFormat="1" x14ac:dyDescent="0.25">
      <c r="A27" s="59"/>
      <c r="C27" s="60"/>
    </row>
    <row r="28" spans="1:3" s="48" customFormat="1" x14ac:dyDescent="0.25">
      <c r="A28" s="59"/>
      <c r="C28" s="60"/>
    </row>
    <row r="29" spans="1:3" s="48" customFormat="1" x14ac:dyDescent="0.25">
      <c r="A29" s="59"/>
      <c r="C29" s="60"/>
    </row>
    <row r="30" spans="1:3" s="48" customFormat="1" x14ac:dyDescent="0.25">
      <c r="A30" s="59"/>
      <c r="C30" s="60"/>
    </row>
    <row r="31" spans="1:3" s="48" customFormat="1" x14ac:dyDescent="0.25">
      <c r="A31" s="59"/>
      <c r="C31" s="60"/>
    </row>
    <row r="32" spans="1:3" s="48" customFormat="1" x14ac:dyDescent="0.25">
      <c r="A32" s="59"/>
      <c r="C32" s="60"/>
    </row>
    <row r="33" spans="1:3" s="48" customFormat="1" x14ac:dyDescent="0.25">
      <c r="A33" s="59"/>
      <c r="C33" s="60"/>
    </row>
    <row r="34" spans="1:3" s="48" customFormat="1" x14ac:dyDescent="0.25">
      <c r="A34" s="59"/>
      <c r="C34" s="60"/>
    </row>
    <row r="35" spans="1:3" s="48" customFormat="1" x14ac:dyDescent="0.25">
      <c r="A35" s="59"/>
      <c r="C35" s="60"/>
    </row>
    <row r="36" spans="1:3" s="48" customFormat="1" x14ac:dyDescent="0.25">
      <c r="A36" s="59"/>
      <c r="C36" s="60"/>
    </row>
    <row r="37" spans="1:3" s="48" customFormat="1" x14ac:dyDescent="0.25">
      <c r="A37" s="59"/>
      <c r="C37" s="60"/>
    </row>
    <row r="38" spans="1:3" s="48" customFormat="1" x14ac:dyDescent="0.25">
      <c r="A38" s="59"/>
      <c r="C38" s="60"/>
    </row>
    <row r="39" spans="1:3" s="48" customFormat="1" x14ac:dyDescent="0.25">
      <c r="A39" s="59"/>
      <c r="C39" s="60"/>
    </row>
    <row r="40" spans="1:3" s="48" customFormat="1" x14ac:dyDescent="0.25">
      <c r="A40" s="59"/>
      <c r="C40" s="60"/>
    </row>
    <row r="41" spans="1:3" s="48" customFormat="1" x14ac:dyDescent="0.25">
      <c r="A41" s="59"/>
      <c r="C41" s="60"/>
    </row>
    <row r="42" spans="1:3" s="48" customFormat="1" x14ac:dyDescent="0.25">
      <c r="A42" s="59"/>
      <c r="C42" s="60"/>
    </row>
    <row r="43" spans="1:3" s="48" customFormat="1" x14ac:dyDescent="0.25">
      <c r="A43" s="59"/>
      <c r="C43" s="60"/>
    </row>
    <row r="44" spans="1:3" s="48" customFormat="1" x14ac:dyDescent="0.25">
      <c r="A44" s="59"/>
      <c r="C44" s="60"/>
    </row>
    <row r="45" spans="1:3" s="48" customFormat="1" x14ac:dyDescent="0.25">
      <c r="A45" s="59"/>
      <c r="C45" s="60"/>
    </row>
    <row r="46" spans="1:3" s="48" customFormat="1" x14ac:dyDescent="0.25">
      <c r="A46" s="59"/>
      <c r="C46" s="60"/>
    </row>
    <row r="47" spans="1:3" s="48" customFormat="1" x14ac:dyDescent="0.25">
      <c r="A47" s="59"/>
      <c r="C47" s="60"/>
    </row>
    <row r="48" spans="1:3" s="48" customFormat="1" x14ac:dyDescent="0.25">
      <c r="A48" s="59"/>
      <c r="C48" s="60"/>
    </row>
    <row r="49" spans="1:3" s="48" customFormat="1" x14ac:dyDescent="0.25">
      <c r="A49" s="59"/>
      <c r="C49" s="60"/>
    </row>
    <row r="50" spans="1:3" s="48" customFormat="1" x14ac:dyDescent="0.25">
      <c r="A50" s="59"/>
      <c r="C50" s="60"/>
    </row>
    <row r="51" spans="1:3" s="48" customFormat="1" x14ac:dyDescent="0.25">
      <c r="A51" s="59"/>
      <c r="C51" s="60"/>
    </row>
    <row r="52" spans="1:3" s="48" customFormat="1" x14ac:dyDescent="0.25">
      <c r="A52" s="59"/>
      <c r="C52" s="60"/>
    </row>
    <row r="53" spans="1:3" s="48" customFormat="1" x14ac:dyDescent="0.25">
      <c r="A53" s="59"/>
      <c r="C53" s="60"/>
    </row>
    <row r="54" spans="1:3" s="48" customFormat="1" x14ac:dyDescent="0.25">
      <c r="A54" s="59"/>
      <c r="C54" s="60"/>
    </row>
    <row r="55" spans="1:3" s="48" customFormat="1" x14ac:dyDescent="0.25">
      <c r="A55" s="59"/>
      <c r="C55" s="60"/>
    </row>
    <row r="56" spans="1:3" s="48" customFormat="1" x14ac:dyDescent="0.25">
      <c r="A56" s="59"/>
      <c r="C56" s="60"/>
    </row>
    <row r="57" spans="1:3" s="48" customFormat="1" x14ac:dyDescent="0.25">
      <c r="A57" s="59"/>
      <c r="C57" s="60"/>
    </row>
    <row r="58" spans="1:3" s="48" customFormat="1" x14ac:dyDescent="0.25">
      <c r="A58" s="59"/>
      <c r="C58" s="60"/>
    </row>
    <row r="59" spans="1:3" s="48" customFormat="1" x14ac:dyDescent="0.25">
      <c r="A59" s="59"/>
      <c r="C59" s="60"/>
    </row>
    <row r="60" spans="1:3" s="48" customFormat="1" x14ac:dyDescent="0.25">
      <c r="A60" s="59"/>
      <c r="C60" s="60"/>
    </row>
    <row r="61" spans="1:3" s="48" customFormat="1" x14ac:dyDescent="0.25">
      <c r="A61" s="59"/>
      <c r="C61" s="60"/>
    </row>
    <row r="62" spans="1:3" s="48" customFormat="1" x14ac:dyDescent="0.25">
      <c r="A62" s="59"/>
      <c r="C62" s="60"/>
    </row>
    <row r="63" spans="1:3" s="48" customFormat="1" x14ac:dyDescent="0.25">
      <c r="A63" s="59"/>
      <c r="C63" s="60"/>
    </row>
    <row r="64" spans="1:3" s="48" customFormat="1" x14ac:dyDescent="0.25">
      <c r="A64" s="59"/>
      <c r="C64" s="60"/>
    </row>
    <row r="65" spans="1:3" s="48" customFormat="1" x14ac:dyDescent="0.25">
      <c r="A65" s="59"/>
      <c r="C65" s="60"/>
    </row>
    <row r="66" spans="1:3" s="48" customFormat="1" x14ac:dyDescent="0.25">
      <c r="A66" s="59"/>
      <c r="C66" s="60"/>
    </row>
    <row r="67" spans="1:3" s="48" customFormat="1" x14ac:dyDescent="0.25">
      <c r="A67" s="59"/>
      <c r="C67" s="60"/>
    </row>
    <row r="68" spans="1:3" s="48" customFormat="1" x14ac:dyDescent="0.25">
      <c r="A68" s="59"/>
      <c r="C68" s="60"/>
    </row>
    <row r="69" spans="1:3" s="48" customFormat="1" x14ac:dyDescent="0.25">
      <c r="A69" s="59"/>
      <c r="C69" s="60"/>
    </row>
    <row r="70" spans="1:3" s="48" customFormat="1" x14ac:dyDescent="0.25">
      <c r="A70" s="59"/>
      <c r="C70" s="60"/>
    </row>
    <row r="71" spans="1:3" s="48" customFormat="1" x14ac:dyDescent="0.25">
      <c r="A71" s="59"/>
      <c r="C71" s="60"/>
    </row>
    <row r="72" spans="1:3" s="48" customFormat="1" x14ac:dyDescent="0.25">
      <c r="A72" s="59"/>
      <c r="C72" s="60"/>
    </row>
    <row r="73" spans="1:3" s="48" customFormat="1" x14ac:dyDescent="0.25">
      <c r="A73" s="59"/>
      <c r="C73" s="60"/>
    </row>
    <row r="74" spans="1:3" s="48" customFormat="1" x14ac:dyDescent="0.25">
      <c r="A74" s="59"/>
      <c r="C74" s="60"/>
    </row>
    <row r="75" spans="1:3" s="48" customFormat="1" x14ac:dyDescent="0.25">
      <c r="A75" s="59"/>
      <c r="C75" s="60"/>
    </row>
    <row r="76" spans="1:3" s="48" customFormat="1" x14ac:dyDescent="0.25">
      <c r="A76" s="59"/>
      <c r="C76" s="60"/>
    </row>
    <row r="77" spans="1:3" s="48" customFormat="1" x14ac:dyDescent="0.25">
      <c r="A77" s="59"/>
      <c r="C77" s="60"/>
    </row>
    <row r="78" spans="1:3" s="48" customFormat="1" x14ac:dyDescent="0.25">
      <c r="A78" s="59"/>
      <c r="C78" s="60"/>
    </row>
    <row r="79" spans="1:3" s="48" customFormat="1" x14ac:dyDescent="0.25">
      <c r="A79" s="59"/>
      <c r="C79" s="60"/>
    </row>
    <row r="80" spans="1:3" s="48" customFormat="1" x14ac:dyDescent="0.25">
      <c r="A80" s="59"/>
      <c r="C80" s="60"/>
    </row>
    <row r="81" spans="1:3" s="48" customFormat="1" x14ac:dyDescent="0.25">
      <c r="A81" s="59"/>
      <c r="C81" s="60"/>
    </row>
    <row r="82" spans="1:3" s="48" customFormat="1" x14ac:dyDescent="0.25">
      <c r="A82" s="59"/>
      <c r="C82" s="60"/>
    </row>
    <row r="83" spans="1:3" s="48" customFormat="1" x14ac:dyDescent="0.25">
      <c r="A83" s="59"/>
      <c r="C83" s="60"/>
    </row>
    <row r="84" spans="1:3" s="48" customFormat="1" x14ac:dyDescent="0.25">
      <c r="A84" s="59"/>
      <c r="C84" s="60"/>
    </row>
    <row r="85" spans="1:3" s="48" customFormat="1" x14ac:dyDescent="0.25">
      <c r="A85" s="59"/>
      <c r="C85" s="60"/>
    </row>
    <row r="86" spans="1:3" s="48" customFormat="1" x14ac:dyDescent="0.25">
      <c r="A86" s="59"/>
      <c r="C86" s="60"/>
    </row>
    <row r="87" spans="1:3" s="48" customFormat="1" x14ac:dyDescent="0.25">
      <c r="A87" s="59"/>
      <c r="C87" s="60"/>
    </row>
    <row r="88" spans="1:3" s="48" customFormat="1" x14ac:dyDescent="0.25">
      <c r="A88" s="59"/>
      <c r="C88" s="60"/>
    </row>
    <row r="89" spans="1:3" s="48" customFormat="1" x14ac:dyDescent="0.25">
      <c r="A89" s="59"/>
      <c r="C89" s="60"/>
    </row>
    <row r="90" spans="1:3" s="48" customFormat="1" x14ac:dyDescent="0.25">
      <c r="A90" s="59"/>
      <c r="C90" s="60"/>
    </row>
    <row r="91" spans="1:3" s="48" customFormat="1" x14ac:dyDescent="0.25">
      <c r="A91" s="59"/>
      <c r="C91" s="60"/>
    </row>
    <row r="92" spans="1:3" s="48" customFormat="1" x14ac:dyDescent="0.25">
      <c r="A92" s="59"/>
      <c r="C92" s="60"/>
    </row>
    <row r="93" spans="1:3" s="48" customFormat="1" x14ac:dyDescent="0.25">
      <c r="A93" s="59"/>
      <c r="C93" s="60"/>
    </row>
    <row r="94" spans="1:3" s="48" customFormat="1" x14ac:dyDescent="0.25">
      <c r="A94" s="59"/>
      <c r="C94" s="60"/>
    </row>
    <row r="95" spans="1:3" s="48" customFormat="1" x14ac:dyDescent="0.25">
      <c r="A95" s="59"/>
      <c r="C95" s="60"/>
    </row>
    <row r="96" spans="1:3" s="48" customFormat="1" x14ac:dyDescent="0.25">
      <c r="A96" s="59"/>
      <c r="C96" s="60"/>
    </row>
    <row r="97" spans="1:8" s="48" customFormat="1" x14ac:dyDescent="0.25">
      <c r="A97" s="59"/>
      <c r="C97" s="60"/>
    </row>
    <row r="98" spans="1:8" s="48" customFormat="1" x14ac:dyDescent="0.25">
      <c r="A98" s="59"/>
      <c r="C98" s="60"/>
    </row>
    <row r="99" spans="1:8" s="48" customFormat="1" x14ac:dyDescent="0.25">
      <c r="A99" s="59"/>
      <c r="C99" s="60"/>
    </row>
    <row r="100" spans="1:8" s="48" customFormat="1" x14ac:dyDescent="0.25">
      <c r="A100" s="59"/>
      <c r="C100" s="60"/>
    </row>
    <row r="101" spans="1:8" s="48" customFormat="1" x14ac:dyDescent="0.25">
      <c r="A101" s="59"/>
      <c r="C101" s="60"/>
    </row>
    <row r="102" spans="1:8" s="48" customFormat="1" x14ac:dyDescent="0.25">
      <c r="A102" s="59"/>
      <c r="C102" s="60"/>
    </row>
    <row r="103" spans="1:8" s="48" customFormat="1" x14ac:dyDescent="0.25">
      <c r="A103" s="59"/>
      <c r="C103" s="60"/>
    </row>
    <row r="104" spans="1:8" s="48" customFormat="1" x14ac:dyDescent="0.25">
      <c r="A104" s="59"/>
      <c r="C104" s="60"/>
    </row>
    <row r="105" spans="1:8" s="48" customFormat="1" x14ac:dyDescent="0.25">
      <c r="A105" s="59"/>
      <c r="C105" s="60"/>
    </row>
    <row r="106" spans="1:8" s="48" customFormat="1" x14ac:dyDescent="0.25">
      <c r="A106" s="59"/>
      <c r="C106" s="60"/>
    </row>
    <row r="107" spans="1:8" s="48" customFormat="1" x14ac:dyDescent="0.25">
      <c r="A107" s="61"/>
      <c r="C107" s="60"/>
    </row>
    <row r="108" spans="1:8" s="48" customFormat="1" x14ac:dyDescent="0.25">
      <c r="A108" s="59"/>
      <c r="C108" s="60"/>
    </row>
    <row r="109" spans="1:8" x14ac:dyDescent="0.25">
      <c r="A109" s="48">
        <f>COUNTA(Tabla13[Mes en el que se realizó el evento
(seleccionar)])</f>
        <v>1</v>
      </c>
      <c r="B109" s="48"/>
      <c r="C109" s="48">
        <f>COUNTA(Tabla13[Temática del evento
(seleccionar)])</f>
        <v>1</v>
      </c>
      <c r="D109" s="48">
        <f>SUM(Tabla13[Número de servidores públicos asistentes])</f>
        <v>1</v>
      </c>
      <c r="E109" s="48">
        <f>COUNTA(Tabla13[Institución que provee la capacitación])</f>
        <v>1</v>
      </c>
      <c r="F109" s="48">
        <f>COUNTA(Tabla13[Tipo de evento
(seleccionar)])</f>
        <v>1</v>
      </c>
      <c r="G109" s="48">
        <f>SUM(Tabla13['# sesiones impartidas])</f>
        <v>1</v>
      </c>
      <c r="H109" s="48">
        <f>SUM(Tabla13['# horas impartidas])</f>
        <v>6.25E-2</v>
      </c>
    </row>
    <row r="110" spans="1:8" x14ac:dyDescent="0.25"/>
  </sheetData>
  <mergeCells count="4">
    <mergeCell ref="A1:H1"/>
    <mergeCell ref="A3:H3"/>
    <mergeCell ref="A5:G5"/>
    <mergeCell ref="A6:G6"/>
  </mergeCells>
  <conditionalFormatting sqref="H4">
    <cfRule type="containsErrors" dxfId="47" priority="2">
      <formula>ISERROR(H4)</formula>
    </cfRule>
  </conditionalFormatting>
  <conditionalFormatting sqref="H5:H6">
    <cfRule type="containsText" dxfId="46" priority="1" operator="containsText" text="Seleccionar">
      <formula>NOT(ISERROR(SEARCH("Seleccionar",H5)))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4">
              <controlPr defaultSize="0" print="0" autoFill="0" autoPict="0" macro="[3]!Macro2">
                <anchor moveWithCells="1" sizeWithCells="1">
                  <from>
                    <xdr:col>9</xdr:col>
                    <xdr:colOff>561975</xdr:colOff>
                    <xdr:row>5</xdr:row>
                    <xdr:rowOff>285750</xdr:rowOff>
                  </from>
                  <to>
                    <xdr:col>9</xdr:col>
                    <xdr:colOff>2209800</xdr:colOff>
                    <xdr:row>7</xdr:row>
                    <xdr:rowOff>209550</xdr:rowOff>
                  </to>
                </anchor>
              </controlPr>
            </control>
          </mc:Choice>
        </mc:AlternateContent>
      </controls>
    </mc:Choice>
  </mc:AlternateContent>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3"/>
  <sheetViews>
    <sheetView showGridLines="0" workbookViewId="0">
      <selection activeCell="A18" sqref="A18"/>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2" ht="60" customHeight="1" x14ac:dyDescent="0.25">
      <c r="A1" s="99" t="s">
        <v>129</v>
      </c>
      <c r="B1" s="99"/>
    </row>
    <row r="2" spans="1:2" ht="39.75" customHeight="1" x14ac:dyDescent="0.25">
      <c r="A2" s="100" t="s">
        <v>2</v>
      </c>
      <c r="B2" s="100"/>
    </row>
    <row r="3" spans="1:2" x14ac:dyDescent="0.25">
      <c r="A3" s="63"/>
      <c r="B3" s="64" t="str">
        <f>IF(A2="Seleccionar el nombre del sujeto obligado","",VLOOKUP(A2,[4]Catálogo!A1:B880,2,0))</f>
        <v>60218</v>
      </c>
    </row>
    <row r="4" spans="1:2" ht="21.75" customHeight="1" x14ac:dyDescent="0.25">
      <c r="A4" s="54" t="s">
        <v>3</v>
      </c>
      <c r="B4" s="5" t="s">
        <v>175</v>
      </c>
    </row>
    <row r="5" spans="1:2" ht="30" x14ac:dyDescent="0.25">
      <c r="A5" s="54" t="s">
        <v>130</v>
      </c>
      <c r="B5" s="5" t="s">
        <v>5</v>
      </c>
    </row>
    <row r="6" spans="1:2" x14ac:dyDescent="0.25"/>
    <row r="7" spans="1:2" ht="29.25" customHeight="1" x14ac:dyDescent="0.25">
      <c r="A7" s="62" t="s">
        <v>131</v>
      </c>
      <c r="B7" s="62" t="s">
        <v>132</v>
      </c>
    </row>
    <row r="8" spans="1:2" s="67" customFormat="1" ht="30" customHeight="1" x14ac:dyDescent="0.25">
      <c r="A8" s="65" t="s">
        <v>133</v>
      </c>
      <c r="B8" s="66" t="s">
        <v>176</v>
      </c>
    </row>
    <row r="9" spans="1:2" s="67" customFormat="1" ht="30" customHeight="1" x14ac:dyDescent="0.25">
      <c r="A9" s="65" t="s">
        <v>134</v>
      </c>
      <c r="B9" s="66" t="s">
        <v>5</v>
      </c>
    </row>
    <row r="10" spans="1:2" s="67" customFormat="1" ht="30" customHeight="1" x14ac:dyDescent="0.25">
      <c r="A10" s="65" t="s">
        <v>135</v>
      </c>
      <c r="B10" s="66" t="s">
        <v>176</v>
      </c>
    </row>
    <row r="11" spans="1:2" s="67" customFormat="1" ht="30" customHeight="1" x14ac:dyDescent="0.25">
      <c r="A11" s="65" t="s">
        <v>136</v>
      </c>
      <c r="B11" s="66" t="s">
        <v>176</v>
      </c>
    </row>
    <row r="12" spans="1:2" s="67" customFormat="1" ht="30" customHeight="1" x14ac:dyDescent="0.25">
      <c r="A12" s="65" t="s">
        <v>137</v>
      </c>
      <c r="B12" s="66" t="s">
        <v>176</v>
      </c>
    </row>
    <row r="13" spans="1:2" s="67" customFormat="1" ht="30" customHeight="1" x14ac:dyDescent="0.25">
      <c r="A13" s="65" t="s">
        <v>138</v>
      </c>
      <c r="B13" s="66" t="s">
        <v>176</v>
      </c>
    </row>
    <row r="14" spans="1:2" s="67" customFormat="1" ht="30" customHeight="1" x14ac:dyDescent="0.25">
      <c r="A14" s="65" t="s">
        <v>139</v>
      </c>
      <c r="B14" s="66" t="s">
        <v>5</v>
      </c>
    </row>
    <row r="15" spans="1:2" s="67" customFormat="1" ht="30" customHeight="1" x14ac:dyDescent="0.25">
      <c r="A15" s="65" t="s">
        <v>140</v>
      </c>
      <c r="B15" s="66" t="s">
        <v>5</v>
      </c>
    </row>
    <row r="16" spans="1:2" s="67" customFormat="1" ht="30" customHeight="1" x14ac:dyDescent="0.25">
      <c r="A16" s="65" t="s">
        <v>141</v>
      </c>
      <c r="B16" s="66" t="s">
        <v>5</v>
      </c>
    </row>
    <row r="17" spans="1:2" s="67" customFormat="1" ht="30" customHeight="1" x14ac:dyDescent="0.25">
      <c r="A17" s="65" t="s">
        <v>142</v>
      </c>
      <c r="B17" s="66" t="s">
        <v>176</v>
      </c>
    </row>
    <row r="18" spans="1:2" s="67" customFormat="1" ht="30" customHeight="1" x14ac:dyDescent="0.25">
      <c r="A18" s="65" t="s">
        <v>143</v>
      </c>
      <c r="B18" s="66" t="s">
        <v>5</v>
      </c>
    </row>
    <row r="19" spans="1:2" x14ac:dyDescent="0.25">
      <c r="A19" t="s">
        <v>144</v>
      </c>
      <c r="B19">
        <f>COUNTIF(Tabla2[SI / NO
(seleccionar)],"Si")</f>
        <v>6</v>
      </c>
    </row>
    <row r="20" spans="1:2" x14ac:dyDescent="0.25"/>
    <row r="21" spans="1:2" x14ac:dyDescent="0.25"/>
    <row r="22" spans="1:2" hidden="1" x14ac:dyDescent="0.25">
      <c r="B22" s="1"/>
    </row>
    <row r="23" spans="1:2" hidden="1" x14ac:dyDescent="0.25">
      <c r="B23" s="1"/>
    </row>
    <row r="24" spans="1:2" hidden="1" x14ac:dyDescent="0.25">
      <c r="B24" s="1"/>
    </row>
    <row r="26" spans="1:2" hidden="1" x14ac:dyDescent="0.25">
      <c r="B26" s="1"/>
    </row>
    <row r="27" spans="1:2" hidden="1" x14ac:dyDescent="0.25">
      <c r="B27" s="1"/>
    </row>
    <row r="28" spans="1:2" hidden="1" x14ac:dyDescent="0.25">
      <c r="B28" s="1"/>
    </row>
    <row r="29" spans="1:2" hidden="1" x14ac:dyDescent="0.25">
      <c r="B29" s="1"/>
    </row>
    <row r="30" spans="1:2" hidden="1" x14ac:dyDescent="0.25">
      <c r="B30" s="1"/>
    </row>
    <row r="31" spans="1:2" hidden="1" x14ac:dyDescent="0.25">
      <c r="B31" s="1"/>
    </row>
    <row r="33" spans="2:2" hidden="1" x14ac:dyDescent="0.25">
      <c r="B33" s="1"/>
    </row>
    <row r="34" spans="2:2" hidden="1" x14ac:dyDescent="0.25">
      <c r="B34" s="1"/>
    </row>
    <row r="35" spans="2:2" hidden="1" x14ac:dyDescent="0.25">
      <c r="B35" s="1"/>
    </row>
    <row r="36" spans="2:2" hidden="1" x14ac:dyDescent="0.25">
      <c r="B36" s="1"/>
    </row>
    <row r="38" spans="2:2" hidden="1" x14ac:dyDescent="0.25">
      <c r="B38" s="1"/>
    </row>
    <row r="39" spans="2:2" hidden="1" x14ac:dyDescent="0.25">
      <c r="B39" s="1"/>
    </row>
    <row r="40" spans="2:2" hidden="1" x14ac:dyDescent="0.25">
      <c r="B40" s="1"/>
    </row>
    <row r="41" spans="2:2" hidden="1" x14ac:dyDescent="0.25">
      <c r="B41" s="1"/>
    </row>
    <row r="42" spans="2:2" hidden="1" x14ac:dyDescent="0.25">
      <c r="B42" s="1"/>
    </row>
    <row r="43" spans="2:2" hidden="1" x14ac:dyDescent="0.25">
      <c r="B43" s="1"/>
    </row>
    <row r="45" spans="2:2" hidden="1" x14ac:dyDescent="0.25">
      <c r="B45" s="1"/>
    </row>
    <row r="46" spans="2:2" hidden="1" x14ac:dyDescent="0.25">
      <c r="B46" s="1"/>
    </row>
    <row r="47" spans="2:2" hidden="1" x14ac:dyDescent="0.25">
      <c r="B47" s="1"/>
    </row>
    <row r="48" spans="2:2" hidden="1" x14ac:dyDescent="0.25">
      <c r="B48" s="1"/>
    </row>
    <row r="50" spans="2:2" hidden="1" x14ac:dyDescent="0.25">
      <c r="B50" s="1"/>
    </row>
    <row r="51" spans="2:2" hidden="1" x14ac:dyDescent="0.25">
      <c r="B51" s="1"/>
    </row>
    <row r="52" spans="2:2" hidden="1" x14ac:dyDescent="0.25">
      <c r="B52" s="1"/>
    </row>
    <row r="54" spans="2:2" hidden="1" x14ac:dyDescent="0.25">
      <c r="B54" s="1"/>
    </row>
    <row r="55" spans="2:2" hidden="1" x14ac:dyDescent="0.25">
      <c r="B55" s="1"/>
    </row>
    <row r="56" spans="2:2" hidden="1" x14ac:dyDescent="0.25">
      <c r="B56" s="1"/>
    </row>
    <row r="57" spans="2:2" hidden="1" x14ac:dyDescent="0.25">
      <c r="B57" s="1"/>
    </row>
    <row r="59" spans="2:2" hidden="1" x14ac:dyDescent="0.25">
      <c r="B59" s="1"/>
    </row>
    <row r="60" spans="2:2" hidden="1" x14ac:dyDescent="0.25">
      <c r="B60" s="1"/>
    </row>
    <row r="61" spans="2:2" hidden="1" x14ac:dyDescent="0.25">
      <c r="B61" s="1"/>
    </row>
    <row r="62" spans="2:2" hidden="1" x14ac:dyDescent="0.25">
      <c r="B62" s="1"/>
    </row>
    <row r="63" spans="2:2" hidden="1" x14ac:dyDescent="0.25">
      <c r="B63" s="1"/>
    </row>
    <row r="64" spans="2:2" hidden="1" x14ac:dyDescent="0.25">
      <c r="B64" s="1"/>
    </row>
    <row r="66" spans="2:2" hidden="1" x14ac:dyDescent="0.25">
      <c r="B66" s="1"/>
    </row>
    <row r="67" spans="2:2" hidden="1" x14ac:dyDescent="0.25">
      <c r="B67" s="1"/>
    </row>
    <row r="68" spans="2:2" hidden="1" x14ac:dyDescent="0.25">
      <c r="B68" s="1"/>
    </row>
    <row r="69" spans="2:2" hidden="1" x14ac:dyDescent="0.25">
      <c r="B69" s="1"/>
    </row>
    <row r="70" spans="2:2" hidden="1" x14ac:dyDescent="0.25">
      <c r="B70" s="1"/>
    </row>
    <row r="71" spans="2:2" hidden="1" x14ac:dyDescent="0.25">
      <c r="B71" s="1"/>
    </row>
    <row r="72" spans="2:2" hidden="1" x14ac:dyDescent="0.25">
      <c r="B72" s="1"/>
    </row>
    <row r="74" spans="2:2" hidden="1" x14ac:dyDescent="0.25">
      <c r="B74" s="1"/>
    </row>
    <row r="75" spans="2:2" hidden="1" x14ac:dyDescent="0.25">
      <c r="B75" s="1"/>
    </row>
    <row r="76" spans="2:2" hidden="1" x14ac:dyDescent="0.25">
      <c r="B76" s="1"/>
    </row>
    <row r="77" spans="2:2" hidden="1" x14ac:dyDescent="0.25">
      <c r="B77" s="1"/>
    </row>
    <row r="78" spans="2:2" hidden="1" x14ac:dyDescent="0.25">
      <c r="B78" s="1"/>
    </row>
    <row r="79" spans="2:2" hidden="1" x14ac:dyDescent="0.25">
      <c r="B79" s="1"/>
    </row>
    <row r="80" spans="2:2" hidden="1" x14ac:dyDescent="0.25">
      <c r="B80" s="1"/>
    </row>
    <row r="81" spans="2:2" hidden="1" x14ac:dyDescent="0.25">
      <c r="B81" s="1"/>
    </row>
    <row r="82" spans="2:2" hidden="1" x14ac:dyDescent="0.25">
      <c r="B82" s="1"/>
    </row>
    <row r="83" spans="2:2" hidden="1" x14ac:dyDescent="0.25">
      <c r="B83" s="1"/>
    </row>
    <row r="84" spans="2:2" hidden="1" x14ac:dyDescent="0.25">
      <c r="B84" s="1"/>
    </row>
    <row r="85" spans="2:2" hidden="1" x14ac:dyDescent="0.25">
      <c r="B85" s="1"/>
    </row>
    <row r="86" spans="2:2" hidden="1" x14ac:dyDescent="0.25">
      <c r="B86" s="1"/>
    </row>
    <row r="87" spans="2:2" hidden="1" x14ac:dyDescent="0.25">
      <c r="B87" s="1"/>
    </row>
    <row r="88" spans="2:2" hidden="1" x14ac:dyDescent="0.25">
      <c r="B88" s="1"/>
    </row>
    <row r="89" spans="2:2" hidden="1" x14ac:dyDescent="0.25">
      <c r="B89" s="1"/>
    </row>
    <row r="90" spans="2:2" hidden="1" x14ac:dyDescent="0.25">
      <c r="B90" s="1"/>
    </row>
    <row r="91" spans="2:2" hidden="1" x14ac:dyDescent="0.25">
      <c r="B91" s="1"/>
    </row>
    <row r="92" spans="2:2" hidden="1" x14ac:dyDescent="0.25">
      <c r="B92" s="1"/>
    </row>
    <row r="93" spans="2:2" hidden="1" x14ac:dyDescent="0.25">
      <c r="B93" s="1"/>
    </row>
  </sheetData>
  <mergeCells count="2">
    <mergeCell ref="A1:B1"/>
    <mergeCell ref="A2:B2"/>
  </mergeCells>
  <conditionalFormatting sqref="B3">
    <cfRule type="containsErrors" dxfId="26" priority="6">
      <formula>ISERROR(B3)</formula>
    </cfRule>
  </conditionalFormatting>
  <conditionalFormatting sqref="B4:B5">
    <cfRule type="containsText" dxfId="25" priority="2" operator="containsText" text="Seleccionar">
      <formula>NOT(ISERROR(SEARCH("Seleccionar",B4)))</formula>
    </cfRule>
    <cfRule type="containsText" dxfId="24" priority="7" operator="containsText" text="dd/mm/aaaa">
      <formula>NOT(ISERROR(SEARCH("dd/mm/aaaa",B4)))</formula>
    </cfRule>
  </conditionalFormatting>
  <conditionalFormatting sqref="B5">
    <cfRule type="containsBlanks" dxfId="23" priority="4">
      <formula>LEN(TRIM(B5))=0</formula>
    </cfRule>
  </conditionalFormatting>
  <conditionalFormatting sqref="B8:B18">
    <cfRule type="containsBlanks" dxfId="22"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7">
              <controlPr defaultSize="0" print="0" autoFill="0" autoPict="0" macro="[4]!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showGridLines="0" workbookViewId="0">
      <selection activeCell="B26" sqref="B26"/>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2" ht="60" customHeight="1" x14ac:dyDescent="0.25">
      <c r="A1" s="101" t="s">
        <v>145</v>
      </c>
      <c r="B1" s="101"/>
    </row>
    <row r="2" spans="1:2" ht="37.5" customHeight="1" x14ac:dyDescent="0.25">
      <c r="A2" s="102" t="s">
        <v>2</v>
      </c>
      <c r="B2" s="102"/>
    </row>
    <row r="3" spans="1:2" x14ac:dyDescent="0.25">
      <c r="A3" s="3"/>
      <c r="B3" s="64" t="str">
        <f>IF(A2="Seleccionar el nombre del sujeto obligado","",VLOOKUP(A2,[5]Catálogo!A1:B880,2,0))</f>
        <v>60218</v>
      </c>
    </row>
    <row r="4" spans="1:2" ht="26.25" customHeight="1" x14ac:dyDescent="0.25">
      <c r="A4" s="54" t="s">
        <v>3</v>
      </c>
      <c r="B4" s="5" t="s">
        <v>175</v>
      </c>
    </row>
    <row r="5" spans="1:2" ht="23.25" customHeight="1" x14ac:dyDescent="0.25">
      <c r="A5" s="54" t="s">
        <v>146</v>
      </c>
      <c r="B5" s="5" t="s">
        <v>176</v>
      </c>
    </row>
    <row r="6" spans="1:2" x14ac:dyDescent="0.25">
      <c r="A6" s="68"/>
      <c r="B6" s="68"/>
    </row>
    <row r="7" spans="1:2" ht="45" customHeight="1" x14ac:dyDescent="0.25">
      <c r="A7" s="34" t="s">
        <v>147</v>
      </c>
      <c r="B7" s="29" t="s">
        <v>132</v>
      </c>
    </row>
    <row r="8" spans="1:2" ht="15" customHeight="1" x14ac:dyDescent="0.25">
      <c r="A8" s="69" t="s">
        <v>148</v>
      </c>
      <c r="B8" s="70"/>
    </row>
    <row r="9" spans="1:2" x14ac:dyDescent="0.25">
      <c r="A9" s="71" t="s">
        <v>149</v>
      </c>
      <c r="B9" s="72" t="s">
        <v>176</v>
      </c>
    </row>
    <row r="10" spans="1:2" x14ac:dyDescent="0.25">
      <c r="A10" s="71" t="s">
        <v>150</v>
      </c>
      <c r="B10" s="72" t="s">
        <v>176</v>
      </c>
    </row>
    <row r="11" spans="1:2" x14ac:dyDescent="0.25">
      <c r="A11" s="71" t="s">
        <v>151</v>
      </c>
      <c r="B11" s="72" t="s">
        <v>176</v>
      </c>
    </row>
    <row r="12" spans="1:2" x14ac:dyDescent="0.25">
      <c r="A12" s="71" t="s">
        <v>152</v>
      </c>
      <c r="B12" s="72" t="s">
        <v>176</v>
      </c>
    </row>
    <row r="13" spans="1:2" x14ac:dyDescent="0.25">
      <c r="A13" s="71" t="s">
        <v>153</v>
      </c>
      <c r="B13" s="72" t="s">
        <v>176</v>
      </c>
    </row>
    <row r="14" spans="1:2" x14ac:dyDescent="0.25">
      <c r="A14" s="71" t="s">
        <v>154</v>
      </c>
      <c r="B14" s="72" t="s">
        <v>176</v>
      </c>
    </row>
    <row r="15" spans="1:2" x14ac:dyDescent="0.25">
      <c r="A15" s="30" t="s">
        <v>155</v>
      </c>
      <c r="B15" s="30">
        <f>COUNTIF(B9:B14,"Si")</f>
        <v>6</v>
      </c>
    </row>
    <row r="16" spans="1:2" x14ac:dyDescent="0.25">
      <c r="A16" s="69" t="s">
        <v>156</v>
      </c>
      <c r="B16" s="73"/>
    </row>
    <row r="17" spans="1:2" x14ac:dyDescent="0.25">
      <c r="A17" s="71" t="s">
        <v>157</v>
      </c>
      <c r="B17" s="72" t="s">
        <v>176</v>
      </c>
    </row>
    <row r="18" spans="1:2" x14ac:dyDescent="0.25">
      <c r="A18" s="71" t="s">
        <v>158</v>
      </c>
      <c r="B18" s="72" t="s">
        <v>5</v>
      </c>
    </row>
    <row r="19" spans="1:2" x14ac:dyDescent="0.25">
      <c r="A19" s="71" t="s">
        <v>159</v>
      </c>
      <c r="B19" s="72" t="s">
        <v>5</v>
      </c>
    </row>
    <row r="20" spans="1:2" x14ac:dyDescent="0.25">
      <c r="A20" s="71" t="s">
        <v>160</v>
      </c>
      <c r="B20" s="72" t="s">
        <v>5</v>
      </c>
    </row>
    <row r="21" spans="1:2" x14ac:dyDescent="0.25">
      <c r="A21" s="71" t="s">
        <v>161</v>
      </c>
      <c r="B21" s="72" t="s">
        <v>5</v>
      </c>
    </row>
    <row r="22" spans="1:2" x14ac:dyDescent="0.25">
      <c r="A22" s="30" t="s">
        <v>162</v>
      </c>
      <c r="B22" s="30">
        <f>COUNTIF(B17:B21,"Si")</f>
        <v>1</v>
      </c>
    </row>
    <row r="23" spans="1:2" x14ac:dyDescent="0.25">
      <c r="A23" s="69" t="s">
        <v>163</v>
      </c>
      <c r="B23" s="70"/>
    </row>
    <row r="24" spans="1:2" x14ac:dyDescent="0.25">
      <c r="A24" s="74" t="s">
        <v>164</v>
      </c>
      <c r="B24" s="72" t="s">
        <v>5</v>
      </c>
    </row>
    <row r="25" spans="1:2" x14ac:dyDescent="0.25">
      <c r="A25" s="71" t="s">
        <v>165</v>
      </c>
      <c r="B25" s="72" t="s">
        <v>5</v>
      </c>
    </row>
    <row r="26" spans="1:2" x14ac:dyDescent="0.25">
      <c r="A26" s="71" t="s">
        <v>166</v>
      </c>
      <c r="B26" s="72" t="s">
        <v>5</v>
      </c>
    </row>
    <row r="27" spans="1:2" x14ac:dyDescent="0.25">
      <c r="A27" s="71" t="s">
        <v>167</v>
      </c>
      <c r="B27" s="72" t="s">
        <v>176</v>
      </c>
    </row>
    <row r="28" spans="1:2" x14ac:dyDescent="0.25">
      <c r="A28" s="71" t="s">
        <v>168</v>
      </c>
      <c r="B28" s="72" t="s">
        <v>5</v>
      </c>
    </row>
    <row r="29" spans="1:2" x14ac:dyDescent="0.25">
      <c r="A29" s="71" t="s">
        <v>169</v>
      </c>
      <c r="B29" s="72" t="s">
        <v>5</v>
      </c>
    </row>
    <row r="30" spans="1:2" x14ac:dyDescent="0.25">
      <c r="A30" s="30" t="s">
        <v>170</v>
      </c>
      <c r="B30" s="30">
        <f>COUNTIF(B24:B29,"Si")</f>
        <v>1</v>
      </c>
    </row>
    <row r="31" spans="1:2" x14ac:dyDescent="0.25"/>
  </sheetData>
  <mergeCells count="2">
    <mergeCell ref="A1:B1"/>
    <mergeCell ref="A2:B2"/>
  </mergeCells>
  <conditionalFormatting sqref="B3">
    <cfRule type="containsErrors" dxfId="16" priority="8">
      <formula>ISERROR(B3)</formula>
    </cfRule>
  </conditionalFormatting>
  <conditionalFormatting sqref="B4:B5">
    <cfRule type="containsText" dxfId="15" priority="4" operator="containsText" text="Seleccionar">
      <formula>NOT(ISERROR(SEARCH("Seleccionar",B4)))</formula>
    </cfRule>
    <cfRule type="containsText" dxfId="14" priority="9" operator="containsText" text="dd/mm/aaaa">
      <formula>NOT(ISERROR(SEARCH("dd/mm/aaaa",B4)))</formula>
    </cfRule>
  </conditionalFormatting>
  <conditionalFormatting sqref="B5">
    <cfRule type="containsBlanks" dxfId="13" priority="6">
      <formula>LEN(TRIM(B5))=0</formula>
    </cfRule>
  </conditionalFormatting>
  <conditionalFormatting sqref="B9:B14">
    <cfRule type="containsBlanks" dxfId="12" priority="3">
      <formula>LEN(TRIM(B9))=0</formula>
    </cfRule>
  </conditionalFormatting>
  <conditionalFormatting sqref="B17:B21">
    <cfRule type="containsBlanks" dxfId="11" priority="2">
      <formula>LEN(TRIM(B17))=0</formula>
    </cfRule>
  </conditionalFormatting>
  <conditionalFormatting sqref="B24:B29">
    <cfRule type="containsBlanks" dxfId="10"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2">
              <controlPr defaultSize="0" print="0" autoFill="0" autoPict="0" macro="[5]!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showGridLines="0" workbookViewId="0">
      <selection activeCell="B10" sqref="B10"/>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3" ht="26.25" customHeight="1" x14ac:dyDescent="0.25">
      <c r="A1" s="101" t="s">
        <v>171</v>
      </c>
      <c r="B1" s="101"/>
      <c r="C1" s="101"/>
    </row>
    <row r="2" spans="1:3" ht="24.75" customHeight="1" x14ac:dyDescent="0.25">
      <c r="A2" s="102" t="s">
        <v>2</v>
      </c>
      <c r="B2" s="102"/>
      <c r="C2" s="102"/>
    </row>
    <row r="3" spans="1:3" x14ac:dyDescent="0.25">
      <c r="B3" s="3"/>
      <c r="C3" s="64" t="str">
        <f>IF(A2="Capture el nombre del sujeto obligado","",VLOOKUP(A2,[6]Catálogo!A2:B880,2,0))</f>
        <v>60218</v>
      </c>
    </row>
    <row r="4" spans="1:3" x14ac:dyDescent="0.25">
      <c r="A4" s="103" t="s">
        <v>3</v>
      </c>
      <c r="B4" s="104"/>
      <c r="C4" s="5" t="s">
        <v>175</v>
      </c>
    </row>
    <row r="5" spans="1:3" x14ac:dyDescent="0.25">
      <c r="A5" s="103" t="s">
        <v>172</v>
      </c>
      <c r="B5" s="104"/>
      <c r="C5" s="5" t="s">
        <v>5</v>
      </c>
    </row>
    <row r="6" spans="1:3" x14ac:dyDescent="0.25">
      <c r="B6" s="68"/>
      <c r="C6" s="68"/>
    </row>
    <row r="7" spans="1:3" ht="30" x14ac:dyDescent="0.25">
      <c r="A7" s="75" t="s">
        <v>5</v>
      </c>
      <c r="B7" s="76" t="s">
        <v>173</v>
      </c>
      <c r="C7" s="76" t="s">
        <v>174</v>
      </c>
    </row>
    <row r="8" spans="1:3" x14ac:dyDescent="0.25">
      <c r="A8" s="77">
        <v>1</v>
      </c>
      <c r="B8" s="78"/>
      <c r="C8" s="79">
        <f>LEN(B8)</f>
        <v>0</v>
      </c>
    </row>
    <row r="9" spans="1:3" x14ac:dyDescent="0.25">
      <c r="A9" s="80">
        <v>2</v>
      </c>
      <c r="B9" s="81"/>
      <c r="C9" s="82">
        <f t="shared" ref="C9:C17" si="0">LEN(B9)</f>
        <v>0</v>
      </c>
    </row>
    <row r="10" spans="1:3" x14ac:dyDescent="0.25">
      <c r="A10" s="77">
        <v>3</v>
      </c>
      <c r="B10" s="83"/>
      <c r="C10" s="84">
        <f t="shared" si="0"/>
        <v>0</v>
      </c>
    </row>
    <row r="11" spans="1:3" x14ac:dyDescent="0.25">
      <c r="A11" s="80">
        <v>4</v>
      </c>
      <c r="B11" s="81"/>
      <c r="C11" s="82">
        <f t="shared" si="0"/>
        <v>0</v>
      </c>
    </row>
    <row r="12" spans="1:3" x14ac:dyDescent="0.25">
      <c r="A12" s="77">
        <v>5</v>
      </c>
      <c r="B12" s="83"/>
      <c r="C12" s="84">
        <f>LEN(B12)</f>
        <v>0</v>
      </c>
    </row>
    <row r="13" spans="1:3" x14ac:dyDescent="0.25">
      <c r="A13" s="80">
        <v>6</v>
      </c>
      <c r="B13" s="81"/>
      <c r="C13" s="82">
        <f>LEN(B13)</f>
        <v>0</v>
      </c>
    </row>
    <row r="14" spans="1:3" x14ac:dyDescent="0.25">
      <c r="A14" s="77">
        <v>7</v>
      </c>
      <c r="B14" s="83"/>
      <c r="C14" s="84">
        <f t="shared" si="0"/>
        <v>0</v>
      </c>
    </row>
    <row r="15" spans="1:3" x14ac:dyDescent="0.25">
      <c r="A15" s="80">
        <v>8</v>
      </c>
      <c r="B15" s="81"/>
      <c r="C15" s="82">
        <f t="shared" si="0"/>
        <v>0</v>
      </c>
    </row>
    <row r="16" spans="1:3" x14ac:dyDescent="0.25">
      <c r="A16" s="77">
        <v>9</v>
      </c>
      <c r="B16" s="83"/>
      <c r="C16" s="84">
        <f t="shared" si="0"/>
        <v>0</v>
      </c>
    </row>
    <row r="17" spans="1:3" x14ac:dyDescent="0.25">
      <c r="A17" s="80">
        <v>10</v>
      </c>
      <c r="B17" s="81"/>
      <c r="C17" s="82">
        <f t="shared" si="0"/>
        <v>0</v>
      </c>
    </row>
    <row r="18" spans="1:3" x14ac:dyDescent="0.25">
      <c r="B18" s="105"/>
      <c r="C18" s="106"/>
    </row>
    <row r="19" spans="1:3" x14ac:dyDescent="0.25"/>
  </sheetData>
  <mergeCells count="5">
    <mergeCell ref="A1:C1"/>
    <mergeCell ref="A2:C2"/>
    <mergeCell ref="A4:B4"/>
    <mergeCell ref="A5:B5"/>
    <mergeCell ref="B18:C18"/>
  </mergeCells>
  <conditionalFormatting sqref="A2">
    <cfRule type="containsText" dxfId="5" priority="7" operator="containsText" text="Capture el nombre del sujeto obligado">
      <formula>NOT(ISERROR(SEARCH("Capture el nombre del sujeto obligado",A2)))</formula>
    </cfRule>
  </conditionalFormatting>
  <conditionalFormatting sqref="B8:B17">
    <cfRule type="containsBlanks" dxfId="4" priority="1">
      <formula>LEN(TRIM(B8))=0</formula>
    </cfRule>
  </conditionalFormatting>
  <conditionalFormatting sqref="C3">
    <cfRule type="containsErrors" dxfId="3" priority="6">
      <formula>ISERROR(C3)</formula>
    </cfRule>
  </conditionalFormatting>
  <conditionalFormatting sqref="C4:C5">
    <cfRule type="containsText" dxfId="2" priority="2" operator="containsText" text="Seleccionar">
      <formula>NOT(ISERROR(SEARCH("Seleccionar",C4)))</formula>
    </cfRule>
    <cfRule type="containsText" dxfId="1" priority="8" operator="containsText" text="dd/mm/aaaa">
      <formula>NOT(ISERROR(SEARCH("dd/mm/aaaa",C4)))</formula>
    </cfRule>
  </conditionalFormatting>
  <conditionalFormatting sqref="C5">
    <cfRule type="containsBlanks" dxfId="0" priority="4">
      <formula>LEN(TRIM(C5))=0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2">
              <controlPr defaultSize="0" print="0" autoFill="0" autoPict="0" macro="[6]!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FRACC IV</vt:lpstr>
      <vt:lpstr>FRACC X</vt:lpstr>
      <vt:lpstr>FRACC XII</vt:lpstr>
      <vt:lpstr>FRACC XIV</vt:lpstr>
      <vt:lpstr>FRACC XV</vt:lpstr>
      <vt:lpstr>FRACC XVI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Hernandez</dc:creator>
  <cp:lastModifiedBy>SINUDET01</cp:lastModifiedBy>
  <dcterms:created xsi:type="dcterms:W3CDTF">2023-07-15T01:30:32Z</dcterms:created>
  <dcterms:modified xsi:type="dcterms:W3CDTF">2024-02-08T17:57:34Z</dcterms:modified>
</cp:coreProperties>
</file>